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Professional Interior Servisec\1_Interior\"/>
    </mc:Choice>
  </mc:AlternateContent>
  <xr:revisionPtr revIDLastSave="0" documentId="13_ncr:1_{79E05256-83D2-4713-AC60-115B09C62AE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Hlk123416113" localSheetId="0">Sheet1!$B$155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1" l="1"/>
  <c r="G60" i="1" l="1"/>
  <c r="H43" i="1"/>
  <c r="G64" i="1"/>
  <c r="G56" i="1" l="1"/>
  <c r="H39" i="1"/>
  <c r="H68" i="1" l="1"/>
  <c r="H105" i="1"/>
  <c r="G85" i="1"/>
  <c r="G84" i="1"/>
  <c r="G83" i="1"/>
  <c r="H41" i="1"/>
  <c r="H31" i="1"/>
  <c r="H37" i="1"/>
  <c r="H35" i="1"/>
  <c r="H29" i="1"/>
  <c r="H27" i="1"/>
  <c r="H25" i="1"/>
  <c r="H23" i="1"/>
  <c r="H19" i="1"/>
  <c r="H17" i="1"/>
  <c r="H14" i="1"/>
  <c r="H12" i="1"/>
  <c r="D87" i="1" l="1"/>
  <c r="H46" i="1"/>
  <c r="F47" i="1" s="1"/>
  <c r="H47" i="1" s="1"/>
  <c r="H120" i="1" l="1"/>
  <c r="H121" i="1" l="1"/>
  <c r="H122" i="1" l="1"/>
  <c r="F163" i="1" l="1"/>
  <c r="B170" i="1" l="1"/>
  <c r="B171" i="1"/>
  <c r="B172" i="1"/>
  <c r="F168" i="1"/>
  <c r="H165" i="1"/>
</calcChain>
</file>

<file path=xl/sharedStrings.xml><?xml version="1.0" encoding="utf-8"?>
<sst xmlns="http://schemas.openxmlformats.org/spreadsheetml/2006/main" count="258" uniqueCount="181">
  <si>
    <t>To, Mr. Xyz, A-6, 7. Chandraprabha,</t>
  </si>
  <si>
    <t>Maneesh Soc. Swargate, Pune.</t>
  </si>
  <si>
    <t>Sub: - 2 BHK FULL INTERIOR QUOTATION</t>
  </si>
  <si>
    <t>DETAILS OF FURNITURE WORKS:</t>
  </si>
  <si>
    <t>Wide</t>
  </si>
  <si>
    <t>Hight</t>
  </si>
  <si>
    <t>Sq.ft.</t>
  </si>
  <si>
    <t>1)</t>
  </si>
  <si>
    <t>LIVING ROOM (HALL)</t>
  </si>
  <si>
    <t>*</t>
  </si>
  <si>
    <t>T.V. UNIT</t>
  </si>
  <si>
    <t>Storage and provision for DVD player, extra sound, drawers with lock, etc.</t>
  </si>
  <si>
    <t>SHOE RACK AND SITTING</t>
  </si>
  <si>
    <t>Storage and provision for shoes and S.S. grill for ventilation, 1 drawers, etc.</t>
  </si>
  <si>
    <t xml:space="preserve">Provision for lunch n dinner </t>
  </si>
  <si>
    <t>MANDIR</t>
  </si>
  <si>
    <t>Provision for god idols</t>
  </si>
  <si>
    <t xml:space="preserve">SAFETY DOOR WITH WALL PANEL </t>
  </si>
  <si>
    <t>2)</t>
  </si>
  <si>
    <t>MASTER BEDROOM (MBR)</t>
  </si>
  <si>
    <t>WARDROBE</t>
  </si>
  <si>
    <t>LOFT STORAGE</t>
  </si>
  <si>
    <t>Provision for extra storage on frame</t>
  </si>
  <si>
    <t>DRESSING TABLE</t>
  </si>
  <si>
    <t>Storage and provision for cosmetics, mirror, drawers with sitting, etc.</t>
  </si>
  <si>
    <t>KING-SIZE BED</t>
  </si>
  <si>
    <t>50% Trolley or 100% top opening storage (hydraulic) and side table with drawers, etc.</t>
  </si>
  <si>
    <t>3)</t>
  </si>
  <si>
    <t>CHILDREN'S ROOM (CBR)</t>
  </si>
  <si>
    <t>STUDY TABLE</t>
  </si>
  <si>
    <t>Storage and provision for books, glass shelf, drawers with locks, etc.</t>
  </si>
  <si>
    <t>QUEEN-SIZE BED</t>
  </si>
  <si>
    <t>FURNITURE WORK TOTAL sq. ft.</t>
  </si>
  <si>
    <t>FURNITURE WORK RATE</t>
  </si>
  <si>
    <t>Rs/sq.ft. X</t>
  </si>
  <si>
    <t>All furniture is inclusive of Material, Labor, Transport, Glass, etc.</t>
  </si>
  <si>
    <t>DETAILS OF KITCHEN WORKS:</t>
  </si>
  <si>
    <t>KITCHEN TROLLEY (Tandem)</t>
  </si>
  <si>
    <t>Apro 10 r. ft.</t>
  </si>
  <si>
    <t>All tandem baskets and bottle rack</t>
  </si>
  <si>
    <t>OVERHEAD UNIT h24"</t>
  </si>
  <si>
    <t>Kitchen wall cabinet with glass door or Profile door.</t>
  </si>
  <si>
    <t>High-gloss laminate for all cabinet.</t>
  </si>
  <si>
    <t>Kitchen loft cabinet with laminate door.</t>
  </si>
  <si>
    <t>Hydraulic top opening or regular door.</t>
  </si>
  <si>
    <t>4)</t>
  </si>
  <si>
    <t>COSTING OF KITCHEN WORK</t>
  </si>
  <si>
    <t>DETAILS OF SOFA WORKS:</t>
  </si>
  <si>
    <t>‘L’ SOFA WORK (2 + CORNER + 3)</t>
  </si>
  <si>
    <t xml:space="preserve">Leather or cotton Fabric up to Rs 400/meter </t>
  </si>
  <si>
    <t>Full-dried solid Sal wood frame, undergone anti-worm and Polish treatment.</t>
  </si>
  <si>
    <t>Sofa Leg (Stainless still 202 quality)</t>
  </si>
  <si>
    <t>COSTING OF SOFA WORK;</t>
  </si>
  <si>
    <t>DETAILS OF P.O.P. FALSE CEILING WORKS:</t>
  </si>
  <si>
    <t>Lenth</t>
  </si>
  <si>
    <t>LIVING ROOM</t>
  </si>
  <si>
    <t>MASTER BEDROOM</t>
  </si>
  <si>
    <r>
      <rPr>
        <sz val="10"/>
        <rFont val="Calibri"/>
      </rPr>
      <t>2</t>
    </r>
    <r>
      <rPr>
        <vertAlign val="superscript"/>
        <sz val="10"/>
        <rFont val="Calibri"/>
      </rPr>
      <t>nd</t>
    </r>
    <r>
      <rPr>
        <sz val="10"/>
        <rFont val="Calibri"/>
      </rPr>
      <t xml:space="preserve"> BEDROOM</t>
    </r>
  </si>
  <si>
    <t xml:space="preserve">FALSE CEILING AREA </t>
  </si>
  <si>
    <t>Rs. Sq.ft.</t>
  </si>
  <si>
    <t>COSTING OF POP WORK;</t>
  </si>
  <si>
    <t xml:space="preserve"> </t>
  </si>
  <si>
    <t>DETAILS OF PAINTING WORKS:</t>
  </si>
  <si>
    <t>HALL, DINING, LOBBY, KITCHEN, BED 1, 2, PASSAGE</t>
  </si>
  <si>
    <t>SOME DARK PATCH OR TEXTURE OR STENCIL (Approximate 100 sq. ft.)</t>
  </si>
  <si>
    <t xml:space="preserve">Approximate paintable area </t>
  </si>
  <si>
    <t>Sq. ft.</t>
  </si>
  <si>
    <t>scrapping, the opening of existing cracks, filling up of “CRACK - X PASTE” cracks,</t>
  </si>
  <si>
    <t xml:space="preserve">making good weak plastered/ unplastered surfaces with plaster wherever required. </t>
  </si>
  <si>
    <t xml:space="preserve">Item to include Plaster of Paris, 1 coat primer, putti &amp; making good existing surface </t>
  </si>
  <si>
    <t xml:space="preserve">to receive new paint </t>
  </si>
  <si>
    <t>Rs/sq. ft.</t>
  </si>
  <si>
    <t>COSTING OF PAINTING (WITH MATERIAL):</t>
  </si>
  <si>
    <t>DETAILS CREATIVE WORKS:</t>
  </si>
  <si>
    <t>CREATIV WALLPAPER WORK</t>
  </si>
  <si>
    <t>Washable wallpaper for wall 2 Roll</t>
  </si>
  <si>
    <t>2 NOS MATTRESS</t>
  </si>
  <si>
    <t>FURNISHING CURTAINS (SAJAVAT)</t>
  </si>
  <si>
    <t>Best quality cotton (Aprox) Rs. 350/sq.m.</t>
  </si>
  <si>
    <t>COSTING OF INTERIOR WORK:</t>
  </si>
  <si>
    <t>FINAL COSTING OF INTERIOR WORK</t>
  </si>
  <si>
    <t>MATERIAL DETAILS:</t>
  </si>
  <si>
    <t>NO PARTICLE BOARD</t>
  </si>
  <si>
    <t>No.</t>
  </si>
  <si>
    <t>FURNITURE MATERIAL SPECIFICATION</t>
  </si>
  <si>
    <t>SIZES</t>
  </si>
  <si>
    <t>RATES</t>
  </si>
  <si>
    <t>AMOUNT</t>
  </si>
  <si>
    <t>WOOD</t>
  </si>
  <si>
    <t>MDF</t>
  </si>
  <si>
    <t>(If required)</t>
  </si>
  <si>
    <t>8X4   32sqft</t>
  </si>
  <si>
    <t>45/- Rs/sq. ft</t>
  </si>
  <si>
    <t>PLY 18mm [ISI]</t>
  </si>
  <si>
    <t>60/- Rs/sq. ft</t>
  </si>
  <si>
    <t>CENTURY PLY ON DEMAND</t>
  </si>
  <si>
    <t>LAMINATE</t>
  </si>
  <si>
    <t>Advance, Marino, Signature, Real touch, Ruffle, Butterfly</t>
  </si>
  <si>
    <t>Inner white laminate 0.8mm</t>
  </si>
  <si>
    <t>15/- Rs/sq. ft</t>
  </si>
  <si>
    <t>Color laminate 0.8/1.0mm</t>
  </si>
  <si>
    <t>40/- Rs/sq. ft</t>
  </si>
  <si>
    <t>Highlight laminate ON DEMAND</t>
  </si>
  <si>
    <t>50/- Rs/sq. ft</t>
  </si>
  <si>
    <t>HARDWARE</t>
  </si>
  <si>
    <t>Handles</t>
  </si>
  <si>
    <t>4", 6", 8"</t>
  </si>
  <si>
    <t>100/- Rs/nos</t>
  </si>
  <si>
    <t>(Premium)</t>
  </si>
  <si>
    <t>AGREEMENT</t>
  </si>
  <si>
    <t>Professional Interior Services. Hereafter called as Contractor for interior design work at Residence</t>
  </si>
  <si>
    <t>2BHK The agreement is as follows;</t>
  </si>
  <si>
    <t xml:space="preserve">•	The Client and the contractor' have mutually agreed to undertake the assignment as per the contractor’s </t>
  </si>
  <si>
    <t>quotation dated 01/01/2025 and enclosed material details and drawing.</t>
  </si>
  <si>
    <t>•	The Contractor assures to use the best quality material as mentioned in the detailed quotation attached</t>
  </si>
  <si>
    <t xml:space="preserve">(Annexure 1) as per the client’s requirements and approval. </t>
  </si>
  <si>
    <t xml:space="preserve">on completion of the entire work within the contract period.  </t>
  </si>
  <si>
    <t xml:space="preserve">material after joint shopping visits. </t>
  </si>
  <si>
    <t>the date of agreement as after seeing the work progress.</t>
  </si>
  <si>
    <t>•	The payment will be made in the name of Vinu or Professional Interior Services.</t>
  </si>
  <si>
    <t>•	The contractor is entitled to earn 9 percent of the estimated cost of the assignment as a design and</t>
  </si>
  <si>
    <t>execution charge, This is inclusive of the above charges quoted.</t>
  </si>
  <si>
    <t>•	The contractor agrees to provide free of cost Service for five years from the date of completion</t>
  </si>
  <si>
    <t>The agreement has been reviewed and accepted.</t>
  </si>
  <si>
    <t>For Client</t>
  </si>
  <si>
    <t>For the Contractor</t>
  </si>
  <si>
    <t>Mr. Nandkumar Keshav Adkar (Guruji)</t>
  </si>
  <si>
    <t>Mr. Vinu sir</t>
  </si>
  <si>
    <t>A-6, 7. Chandraprabha Garden,</t>
  </si>
  <si>
    <t>Professional Interior Services</t>
  </si>
  <si>
    <t>Mahesh Soc. Swargate, Pune.</t>
  </si>
  <si>
    <t>Survey number 10, near Kailas jeevan factory,</t>
  </si>
  <si>
    <t>Narhe dhayri road, Pune 411041</t>
  </si>
  <si>
    <t>Mobile. 95000 95XXX</t>
  </si>
  <si>
    <t>Mobile. 91401 48237</t>
  </si>
  <si>
    <t>Safety perpose only with decorative paneling</t>
  </si>
  <si>
    <t>…......................................................................</t>
  </si>
  <si>
    <r>
      <t xml:space="preserve">Premium </t>
    </r>
    <r>
      <rPr>
        <sz val="10"/>
        <rFont val="Calibri"/>
      </rPr>
      <t>auto hinges for kitchen (Soft close)</t>
    </r>
  </si>
  <si>
    <t>ft.</t>
  </si>
  <si>
    <t>Apro 20 sq.ft.</t>
  </si>
  <si>
    <t>COSTING OF EDGE POLISH (WITH MATERIAL):</t>
  </si>
  <si>
    <t>•</t>
  </si>
  <si>
    <t>The Contractor will receive a sum of</t>
  </si>
  <si>
    <t xml:space="preserve">The Client agrees to pay the First slab of the estimated cost of the agreement, i.e. Rs. </t>
  </si>
  <si>
    <t>to the contractor from</t>
  </si>
  <si>
    <t xml:space="preserve">•	The Client agrees to pay the remaining amount i.e. </t>
  </si>
  <si>
    <t>Rs.</t>
  </si>
  <si>
    <t>after 15 days (30%)</t>
  </si>
  <si>
    <t>after 30 days (30%)</t>
  </si>
  <si>
    <t>after satisfactory completion of all works (10%)</t>
  </si>
  <si>
    <t>of the assignment.</t>
  </si>
  <si>
    <t>90/- Rs/sq. ft</t>
  </si>
  <si>
    <t xml:space="preserve">This agreement is made by and between </t>
  </si>
  <si>
    <t>Mr. Xyz (Xyz) hereafter called client and</t>
  </si>
  <si>
    <t>Providing &amp; applying Luster of Asian Paints in minimum 2 coats including</t>
  </si>
  <si>
    <t xml:space="preserve">LUSTER @ </t>
  </si>
  <si>
    <r>
      <t>Fully dried 100% alternate</t>
    </r>
    <r>
      <rPr>
        <b/>
        <sz val="10"/>
        <rFont val="Calibri"/>
      </rPr>
      <t xml:space="preserve"> red core</t>
    </r>
    <r>
      <rPr>
        <sz val="10"/>
        <rFont val="Calibri"/>
      </rPr>
      <t xml:space="preserve"> plywood (Gurjan face)</t>
    </r>
  </si>
  <si>
    <t>DESIGN AND EXECUTION CHARGE @ 9%</t>
  </si>
  <si>
    <t>as advance to the contractor for commencement of the work and purchase of approved</t>
  </si>
  <si>
    <t xml:space="preserve">COSTING OF LIGHT PROVISION; Rs. 600X60 points </t>
  </si>
  <si>
    <t>ROUND AMOUNT AFTER DISCOUNT</t>
  </si>
  <si>
    <t>Loft on frame</t>
  </si>
  <si>
    <r>
      <t>1</t>
    </r>
    <r>
      <rPr>
        <vertAlign val="superscript"/>
        <sz val="10"/>
        <rFont val="Times New Roman"/>
      </rPr>
      <t>st</t>
    </r>
    <r>
      <rPr>
        <sz val="10"/>
        <rFont val="Times New Roman"/>
      </rPr>
      <t xml:space="preserve"> January ’25-26</t>
    </r>
  </si>
  <si>
    <t>Storage and provision for dresses, hanger rod, 4 drawers with locks, etc.</t>
  </si>
  <si>
    <t>4800X</t>
  </si>
  <si>
    <t>1200X</t>
  </si>
  <si>
    <t>ALL LAMINATE WORKS (WHITE INSIDE AND COLOUR OUTSIDE)</t>
  </si>
  <si>
    <t>COSTING OF MAIN LIGHT FIXTURES + SPOT LIGHT + STRIP LIGHT;</t>
  </si>
  <si>
    <t>5)</t>
  </si>
  <si>
    <t>ELECTRIC: DESIGNER LIGHTS WILL OPTIONAL (ZUMER, HANGING ETC.)</t>
  </si>
  <si>
    <r>
      <t>DURATION OF WORK FROM 55-65 DAYS (</t>
    </r>
    <r>
      <rPr>
        <b/>
        <sz val="10"/>
        <rFont val="Calibri"/>
      </rPr>
      <t>WITH</t>
    </r>
    <r>
      <rPr>
        <sz val="10"/>
        <rFont val="Calibri"/>
      </rPr>
      <t xml:space="preserve"> </t>
    </r>
    <r>
      <rPr>
        <b/>
        <sz val="10"/>
        <rFont val="Calibri"/>
      </rPr>
      <t>AGREEMENT ON 500 STAMP PAPER</t>
    </r>
    <r>
      <rPr>
        <sz val="10"/>
        <rFont val="Calibri"/>
      </rPr>
      <t>)</t>
    </r>
  </si>
  <si>
    <t>All telescopic (Onyx)</t>
  </si>
  <si>
    <t>All hinges (Onyx)</t>
  </si>
  <si>
    <t>Locks (Europa)</t>
  </si>
  <si>
    <t>Onyx</t>
  </si>
  <si>
    <t>Dated: 01/01/2025-26</t>
  </si>
  <si>
    <t>•	The Contractor will finish all the work within 55-65 days of this agreement as per the approved design.</t>
  </si>
  <si>
    <t>D MART CABINATE</t>
  </si>
  <si>
    <t>Artopedic mattress with 1" PU or SS foam</t>
  </si>
  <si>
    <t>1600X</t>
  </si>
  <si>
    <t>Sq.ft.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</si>
</sst>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scheme val="minor"/>
    </font>
    <font>
      <sz val="10"/>
      <name val="Times New Roman"/>
    </font>
    <font>
      <sz val="11"/>
      <name val="Calibri"/>
    </font>
    <font>
      <sz val="14"/>
      <name val="Times New Roman"/>
    </font>
    <font>
      <b/>
      <u/>
      <sz val="10"/>
      <name val="Calibri"/>
    </font>
    <font>
      <b/>
      <sz val="10"/>
      <name val="Calibri"/>
    </font>
    <font>
      <sz val="10"/>
      <name val="Calibri"/>
    </font>
    <font>
      <b/>
      <sz val="11"/>
      <name val="Calibri"/>
    </font>
    <font>
      <b/>
      <sz val="11"/>
      <color rgb="FFFF0000"/>
      <name val="Calibri"/>
    </font>
    <font>
      <sz val="11"/>
      <color rgb="FFA5A5A5"/>
      <name val="Calibri"/>
    </font>
    <font>
      <sz val="9"/>
      <name val="Calibri"/>
    </font>
    <font>
      <b/>
      <sz val="10"/>
      <color rgb="FFFF0000"/>
      <name val="Calibri"/>
    </font>
    <font>
      <b/>
      <sz val="14"/>
      <name val="Calibri"/>
    </font>
    <font>
      <b/>
      <sz val="14"/>
      <color rgb="FFFF0000"/>
      <name val="Calibri"/>
    </font>
    <font>
      <u/>
      <sz val="10"/>
      <name val="Calibri"/>
    </font>
    <font>
      <b/>
      <u/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vertAlign val="superscript"/>
      <sz val="10"/>
      <name val="Times New Roman"/>
    </font>
    <font>
      <vertAlign val="superscript"/>
      <sz val="10"/>
      <name val="Calibri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3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right" vertical="center"/>
    </xf>
    <xf numFmtId="9" fontId="7" fillId="3" borderId="1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13" fillId="3" borderId="1" xfId="0" applyFont="1" applyFill="1" applyBorder="1" applyAlignment="1">
      <alignment horizontal="right" vertical="center"/>
    </xf>
    <xf numFmtId="0" fontId="14" fillId="0" borderId="0" xfId="0" applyFont="1"/>
    <xf numFmtId="0" fontId="15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7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9" fontId="22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67055</xdr:colOff>
      <xdr:row>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58D335-523D-4985-BECF-C70A7DC2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5775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6"/>
  <sheetViews>
    <sheetView tabSelected="1" topLeftCell="A112" zoomScale="120" zoomScaleNormal="120" workbookViewId="0">
      <selection activeCell="M90" sqref="M90"/>
    </sheetView>
  </sheetViews>
  <sheetFormatPr defaultColWidth="14.44140625" defaultRowHeight="15" customHeight="1" x14ac:dyDescent="0.3"/>
  <cols>
    <col min="1" max="2" width="8.6640625" customWidth="1"/>
    <col min="3" max="4" width="8.88671875" customWidth="1"/>
    <col min="5" max="5" width="8.6640625" customWidth="1"/>
    <col min="6" max="6" width="13" customWidth="1"/>
    <col min="7" max="7" width="12.33203125" customWidth="1"/>
    <col min="8" max="8" width="10.109375" customWidth="1"/>
    <col min="9" max="9" width="4.6640625" customWidth="1"/>
    <col min="10" max="10" width="2.88671875" customWidth="1"/>
    <col min="11" max="12" width="8.6640625" customWidth="1"/>
  </cols>
  <sheetData>
    <row r="1" spans="1:10" ht="14.25" customHeight="1" x14ac:dyDescent="0.3">
      <c r="D1" s="1" t="s">
        <v>162</v>
      </c>
      <c r="J1" s="2"/>
    </row>
    <row r="2" spans="1:10" ht="14.25" customHeight="1" x14ac:dyDescent="0.3">
      <c r="D2" s="1" t="s">
        <v>0</v>
      </c>
      <c r="J2" s="2"/>
    </row>
    <row r="3" spans="1:10" ht="14.25" customHeight="1" x14ac:dyDescent="0.3">
      <c r="D3" s="1" t="s">
        <v>1</v>
      </c>
      <c r="J3" s="2"/>
    </row>
    <row r="4" spans="1:10" ht="14.25" customHeight="1" x14ac:dyDescent="0.35">
      <c r="D4" s="3" t="s">
        <v>2</v>
      </c>
      <c r="J4" s="2"/>
    </row>
    <row r="5" spans="1:10" ht="14.25" customHeight="1" x14ac:dyDescent="0.3">
      <c r="J5" s="2"/>
    </row>
    <row r="6" spans="1:10" ht="14.25" customHeight="1" x14ac:dyDescent="0.3">
      <c r="J6" s="2"/>
    </row>
    <row r="7" spans="1:10" ht="14.25" customHeight="1" x14ac:dyDescent="0.3">
      <c r="J7" s="2"/>
    </row>
    <row r="8" spans="1:10" ht="14.2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4.25" customHeight="1" x14ac:dyDescent="0.3">
      <c r="A9" s="4" t="s">
        <v>3</v>
      </c>
      <c r="F9" s="5" t="s">
        <v>4</v>
      </c>
      <c r="G9" s="5" t="s">
        <v>5</v>
      </c>
      <c r="H9" s="5" t="s">
        <v>6</v>
      </c>
      <c r="J9" s="2"/>
    </row>
    <row r="10" spans="1:10" ht="14.25" customHeight="1" x14ac:dyDescent="0.3">
      <c r="F10" s="5"/>
      <c r="G10" s="5"/>
      <c r="H10" s="5"/>
      <c r="J10" s="2"/>
    </row>
    <row r="11" spans="1:10" ht="14.25" customHeight="1" x14ac:dyDescent="0.3">
      <c r="A11" t="s">
        <v>7</v>
      </c>
      <c r="B11" s="6" t="s">
        <v>8</v>
      </c>
      <c r="F11" s="5"/>
      <c r="G11" s="5"/>
      <c r="H11" s="5"/>
      <c r="J11" s="2"/>
    </row>
    <row r="12" spans="1:10" ht="14.25" customHeight="1" x14ac:dyDescent="0.3">
      <c r="B12" s="7" t="s">
        <v>9</v>
      </c>
      <c r="C12" s="7" t="s">
        <v>10</v>
      </c>
      <c r="F12" s="5">
        <v>7</v>
      </c>
      <c r="G12" s="5">
        <v>6</v>
      </c>
      <c r="H12" s="8">
        <f>F12*G12</f>
        <v>42</v>
      </c>
      <c r="J12" s="2"/>
    </row>
    <row r="13" spans="1:10" ht="14.25" customHeight="1" x14ac:dyDescent="0.3">
      <c r="C13" s="7" t="s">
        <v>11</v>
      </c>
      <c r="F13" s="5"/>
      <c r="G13" s="5"/>
      <c r="H13" s="5"/>
      <c r="J13" s="2"/>
    </row>
    <row r="14" spans="1:10" ht="14.25" customHeight="1" x14ac:dyDescent="0.3">
      <c r="B14" s="7" t="s">
        <v>9</v>
      </c>
      <c r="C14" s="7" t="s">
        <v>12</v>
      </c>
      <c r="F14" s="5">
        <v>3</v>
      </c>
      <c r="G14" s="5">
        <v>3</v>
      </c>
      <c r="H14" s="8">
        <f>F14*G14</f>
        <v>9</v>
      </c>
      <c r="J14" s="2"/>
    </row>
    <row r="15" spans="1:10" ht="14.25" customHeight="1" x14ac:dyDescent="0.3">
      <c r="C15" s="7" t="s">
        <v>13</v>
      </c>
      <c r="F15" s="5"/>
      <c r="G15" s="5"/>
      <c r="H15" s="5"/>
      <c r="J15" s="2"/>
    </row>
    <row r="16" spans="1:10" ht="14.25" customHeight="1" x14ac:dyDescent="0.3">
      <c r="C16" s="7" t="s">
        <v>14</v>
      </c>
      <c r="F16" s="5"/>
      <c r="G16" s="5"/>
      <c r="H16" s="5"/>
      <c r="J16" s="2"/>
    </row>
    <row r="17" spans="1:10" ht="14.25" customHeight="1" x14ac:dyDescent="0.3">
      <c r="B17" s="7" t="s">
        <v>9</v>
      </c>
      <c r="C17" s="7" t="s">
        <v>15</v>
      </c>
      <c r="F17" s="5">
        <v>2</v>
      </c>
      <c r="G17" s="5">
        <v>7</v>
      </c>
      <c r="H17" s="8">
        <f>F17*G17</f>
        <v>14</v>
      </c>
      <c r="J17" s="2"/>
    </row>
    <row r="18" spans="1:10" ht="14.25" customHeight="1" x14ac:dyDescent="0.3">
      <c r="C18" s="7" t="s">
        <v>16</v>
      </c>
      <c r="F18" s="5"/>
      <c r="G18" s="5"/>
      <c r="H18" s="5"/>
      <c r="J18" s="2"/>
    </row>
    <row r="19" spans="1:10" ht="14.25" customHeight="1" x14ac:dyDescent="0.3">
      <c r="B19" s="7" t="s">
        <v>9</v>
      </c>
      <c r="C19" s="7" t="s">
        <v>17</v>
      </c>
      <c r="F19" s="5">
        <v>4</v>
      </c>
      <c r="G19" s="5">
        <v>8</v>
      </c>
      <c r="H19" s="8">
        <f>F19*G19</f>
        <v>32</v>
      </c>
      <c r="J19" s="2"/>
    </row>
    <row r="20" spans="1:10" ht="14.25" customHeight="1" x14ac:dyDescent="0.3">
      <c r="C20" s="7" t="s">
        <v>135</v>
      </c>
      <c r="F20" s="5"/>
      <c r="G20" s="5"/>
      <c r="H20" s="5"/>
      <c r="J20" s="2"/>
    </row>
    <row r="21" spans="1:10" ht="14.25" customHeight="1" x14ac:dyDescent="0.3">
      <c r="F21" s="5"/>
      <c r="G21" s="5"/>
      <c r="H21" s="5"/>
      <c r="J21" s="2"/>
    </row>
    <row r="22" spans="1:10" ht="14.25" customHeight="1" x14ac:dyDescent="0.3">
      <c r="A22" t="s">
        <v>18</v>
      </c>
      <c r="B22" s="6" t="s">
        <v>19</v>
      </c>
      <c r="F22" s="5"/>
      <c r="G22" s="5"/>
      <c r="H22" s="5"/>
      <c r="J22" s="2"/>
    </row>
    <row r="23" spans="1:10" ht="14.25" customHeight="1" x14ac:dyDescent="0.3">
      <c r="B23" s="7" t="s">
        <v>9</v>
      </c>
      <c r="C23" s="7" t="s">
        <v>20</v>
      </c>
      <c r="F23" s="5">
        <v>6</v>
      </c>
      <c r="G23" s="5">
        <v>7</v>
      </c>
      <c r="H23" s="8">
        <f>F23*G23</f>
        <v>42</v>
      </c>
      <c r="J23" s="2"/>
    </row>
    <row r="24" spans="1:10" ht="14.25" customHeight="1" x14ac:dyDescent="0.3">
      <c r="C24" s="7" t="s">
        <v>163</v>
      </c>
      <c r="F24" s="5"/>
      <c r="G24" s="5"/>
      <c r="H24" s="5"/>
      <c r="J24" s="2"/>
    </row>
    <row r="25" spans="1:10" ht="14.25" customHeight="1" x14ac:dyDescent="0.3">
      <c r="B25" s="7" t="s">
        <v>9</v>
      </c>
      <c r="C25" s="7" t="s">
        <v>21</v>
      </c>
      <c r="F25" s="5">
        <v>10</v>
      </c>
      <c r="G25" s="5">
        <v>2</v>
      </c>
      <c r="H25" s="8">
        <f>F25*G25</f>
        <v>20</v>
      </c>
      <c r="J25" s="2"/>
    </row>
    <row r="26" spans="1:10" ht="14.25" customHeight="1" x14ac:dyDescent="0.3">
      <c r="C26" s="7" t="s">
        <v>22</v>
      </c>
      <c r="F26" s="5"/>
      <c r="G26" s="5"/>
      <c r="H26" s="5"/>
      <c r="J26" s="2"/>
    </row>
    <row r="27" spans="1:10" ht="14.25" customHeight="1" x14ac:dyDescent="0.3">
      <c r="B27" s="7" t="s">
        <v>9</v>
      </c>
      <c r="C27" s="7" t="s">
        <v>23</v>
      </c>
      <c r="F27" s="5">
        <v>2</v>
      </c>
      <c r="G27" s="5">
        <v>7</v>
      </c>
      <c r="H27" s="8">
        <f>F27*G27</f>
        <v>14</v>
      </c>
      <c r="J27" s="2"/>
    </row>
    <row r="28" spans="1:10" ht="14.25" customHeight="1" x14ac:dyDescent="0.3">
      <c r="C28" s="7" t="s">
        <v>24</v>
      </c>
      <c r="F28" s="5"/>
      <c r="G28" s="5"/>
      <c r="H28" s="5"/>
      <c r="J28" s="2"/>
    </row>
    <row r="29" spans="1:10" ht="14.25" customHeight="1" x14ac:dyDescent="0.3">
      <c r="B29" s="7" t="s">
        <v>9</v>
      </c>
      <c r="C29" s="7" t="s">
        <v>25</v>
      </c>
      <c r="F29" s="5">
        <v>6</v>
      </c>
      <c r="G29" s="5">
        <v>6.5</v>
      </c>
      <c r="H29" s="8">
        <f>F29*G29</f>
        <v>39</v>
      </c>
      <c r="J29" s="2"/>
    </row>
    <row r="30" spans="1:10" ht="14.25" customHeight="1" x14ac:dyDescent="0.3">
      <c r="C30" s="7" t="s">
        <v>26</v>
      </c>
      <c r="J30" s="2"/>
    </row>
    <row r="31" spans="1:10" ht="14.25" customHeight="1" x14ac:dyDescent="0.3">
      <c r="B31" t="s">
        <v>9</v>
      </c>
      <c r="C31" s="7" t="s">
        <v>29</v>
      </c>
      <c r="F31" s="5">
        <v>3</v>
      </c>
      <c r="G31" s="5">
        <v>7</v>
      </c>
      <c r="H31" s="8">
        <f>F31*G31</f>
        <v>21</v>
      </c>
      <c r="J31" s="2"/>
    </row>
    <row r="32" spans="1:10" ht="14.25" customHeight="1" x14ac:dyDescent="0.3">
      <c r="C32" s="7" t="s">
        <v>30</v>
      </c>
      <c r="J32" s="2"/>
    </row>
    <row r="33" spans="1:11" ht="14.25" customHeight="1" x14ac:dyDescent="0.3">
      <c r="J33" s="2"/>
    </row>
    <row r="34" spans="1:11" ht="14.25" customHeight="1" x14ac:dyDescent="0.3">
      <c r="A34" t="s">
        <v>27</v>
      </c>
      <c r="B34" s="6" t="s">
        <v>28</v>
      </c>
      <c r="J34" s="2"/>
    </row>
    <row r="35" spans="1:11" ht="14.25" customHeight="1" x14ac:dyDescent="0.3">
      <c r="B35" s="7" t="s">
        <v>9</v>
      </c>
      <c r="C35" s="7" t="s">
        <v>20</v>
      </c>
      <c r="F35" s="5">
        <v>5</v>
      </c>
      <c r="G35" s="5">
        <v>7</v>
      </c>
      <c r="H35" s="8">
        <f>F35*G35</f>
        <v>35</v>
      </c>
      <c r="J35" s="2"/>
    </row>
    <row r="36" spans="1:11" ht="14.25" customHeight="1" x14ac:dyDescent="0.3">
      <c r="C36" s="7" t="s">
        <v>163</v>
      </c>
      <c r="J36" s="2"/>
    </row>
    <row r="37" spans="1:11" ht="14.25" customHeight="1" x14ac:dyDescent="0.3">
      <c r="B37" s="7" t="s">
        <v>9</v>
      </c>
      <c r="C37" s="7" t="s">
        <v>21</v>
      </c>
      <c r="F37" s="5">
        <v>5</v>
      </c>
      <c r="G37" s="5">
        <v>2</v>
      </c>
      <c r="H37" s="8">
        <f>F37*G37</f>
        <v>10</v>
      </c>
      <c r="J37" s="2"/>
    </row>
    <row r="38" spans="1:11" ht="14.25" customHeight="1" x14ac:dyDescent="0.3">
      <c r="C38" s="7" t="s">
        <v>22</v>
      </c>
      <c r="J38" s="2"/>
    </row>
    <row r="39" spans="1:11" ht="14.25" customHeight="1" x14ac:dyDescent="0.3">
      <c r="B39" s="7" t="s">
        <v>9</v>
      </c>
      <c r="C39" s="7" t="s">
        <v>23</v>
      </c>
      <c r="F39" s="5">
        <v>2</v>
      </c>
      <c r="G39" s="5">
        <v>7</v>
      </c>
      <c r="H39" s="8">
        <f>F39*G39</f>
        <v>14</v>
      </c>
      <c r="J39" s="2"/>
    </row>
    <row r="40" spans="1:11" ht="14.25" customHeight="1" x14ac:dyDescent="0.3">
      <c r="C40" s="7" t="s">
        <v>24</v>
      </c>
      <c r="F40" s="5"/>
      <c r="G40" s="5"/>
      <c r="H40" s="5"/>
      <c r="J40" s="2"/>
    </row>
    <row r="41" spans="1:11" ht="14.25" customHeight="1" x14ac:dyDescent="0.3">
      <c r="B41" s="7" t="s">
        <v>9</v>
      </c>
      <c r="C41" s="7" t="s">
        <v>31</v>
      </c>
      <c r="F41" s="5">
        <v>5</v>
      </c>
      <c r="G41" s="5">
        <v>6</v>
      </c>
      <c r="H41" s="8">
        <f>F41*G41</f>
        <v>30</v>
      </c>
      <c r="J41" s="2"/>
    </row>
    <row r="42" spans="1:11" ht="14.25" customHeight="1" x14ac:dyDescent="0.3">
      <c r="C42" s="7" t="s">
        <v>26</v>
      </c>
      <c r="J42" s="2"/>
    </row>
    <row r="43" spans="1:11" ht="14.25" customHeight="1" x14ac:dyDescent="0.3">
      <c r="B43" s="7" t="s">
        <v>9</v>
      </c>
      <c r="C43" s="7" t="s">
        <v>177</v>
      </c>
      <c r="F43" s="5">
        <v>3</v>
      </c>
      <c r="G43" s="5">
        <v>2</v>
      </c>
      <c r="H43" s="8">
        <f>F43*G43</f>
        <v>6</v>
      </c>
      <c r="J43" s="2"/>
    </row>
    <row r="44" spans="1:11" ht="14.25" customHeight="1" x14ac:dyDescent="0.3">
      <c r="B44" s="7"/>
      <c r="C44" s="7"/>
      <c r="F44" s="5"/>
      <c r="G44" s="5"/>
      <c r="H44" s="8"/>
      <c r="J44" s="2"/>
    </row>
    <row r="45" spans="1:11" ht="14.25" customHeight="1" x14ac:dyDescent="0.3">
      <c r="J45" s="2"/>
    </row>
    <row r="46" spans="1:11" ht="14.25" customHeight="1" x14ac:dyDescent="0.3">
      <c r="A46" s="7" t="s">
        <v>32</v>
      </c>
      <c r="D46" t="s">
        <v>136</v>
      </c>
      <c r="H46" s="8">
        <f>SUM(H11:H45)</f>
        <v>328</v>
      </c>
      <c r="J46" s="2"/>
    </row>
    <row r="47" spans="1:11" ht="14.25" customHeight="1" x14ac:dyDescent="0.3">
      <c r="A47" s="7" t="s">
        <v>33</v>
      </c>
      <c r="D47" s="8">
        <v>1150</v>
      </c>
      <c r="E47" t="s">
        <v>34</v>
      </c>
      <c r="F47" s="5">
        <f>H46*1</f>
        <v>328</v>
      </c>
      <c r="H47" s="9">
        <f>D47*F47</f>
        <v>377200</v>
      </c>
      <c r="J47" s="2"/>
      <c r="K47" s="10"/>
    </row>
    <row r="48" spans="1:11" ht="14.25" customHeight="1" x14ac:dyDescent="0.3">
      <c r="J48" s="2"/>
    </row>
    <row r="49" spans="1:10" ht="14.25" customHeight="1" x14ac:dyDescent="0.3">
      <c r="B49" s="7" t="s">
        <v>9</v>
      </c>
      <c r="C49" s="7" t="s">
        <v>35</v>
      </c>
      <c r="J49" s="2"/>
    </row>
    <row r="50" spans="1:10" ht="14.25" customHeight="1" x14ac:dyDescent="0.3">
      <c r="B50" s="7" t="s">
        <v>9</v>
      </c>
      <c r="C50" s="7" t="s">
        <v>156</v>
      </c>
      <c r="J50" s="2"/>
    </row>
    <row r="51" spans="1:10" ht="14.25" customHeight="1" x14ac:dyDescent="0.3">
      <c r="B51" s="7"/>
      <c r="C51" s="7"/>
      <c r="J51" s="2"/>
    </row>
    <row r="52" spans="1:10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4.2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2"/>
    </row>
    <row r="54" spans="1:10" ht="14.25" customHeight="1" x14ac:dyDescent="0.3">
      <c r="A54" s="4" t="s">
        <v>36</v>
      </c>
      <c r="E54" s="43" t="s">
        <v>146</v>
      </c>
      <c r="F54" s="43"/>
      <c r="G54" s="43"/>
      <c r="H54" s="43"/>
      <c r="I54" s="43" t="s">
        <v>138</v>
      </c>
      <c r="J54" s="2"/>
    </row>
    <row r="55" spans="1:10" ht="14.25" customHeight="1" x14ac:dyDescent="0.3">
      <c r="B55" s="11"/>
      <c r="C55" s="11"/>
      <c r="D55" s="11"/>
      <c r="E55" s="11"/>
      <c r="F55" s="11"/>
      <c r="G55" s="11"/>
      <c r="J55" s="2"/>
    </row>
    <row r="56" spans="1:10" ht="14.25" customHeight="1" x14ac:dyDescent="0.3">
      <c r="A56" t="s">
        <v>7</v>
      </c>
      <c r="B56" s="7" t="s">
        <v>37</v>
      </c>
      <c r="C56" s="11"/>
      <c r="D56" s="11"/>
      <c r="E56" s="5" t="s">
        <v>164</v>
      </c>
      <c r="F56" s="7" t="s">
        <v>38</v>
      </c>
      <c r="G56" s="8">
        <f>I56*4800</f>
        <v>48000</v>
      </c>
      <c r="I56" s="42">
        <v>10</v>
      </c>
      <c r="J56" s="2"/>
    </row>
    <row r="57" spans="1:10" ht="14.25" customHeight="1" x14ac:dyDescent="0.3">
      <c r="B57" s="7" t="s">
        <v>9</v>
      </c>
      <c r="C57" s="6" t="s">
        <v>137</v>
      </c>
      <c r="D57" s="11"/>
      <c r="E57" s="11"/>
      <c r="F57" s="11"/>
      <c r="I57" s="42"/>
      <c r="J57" s="2"/>
    </row>
    <row r="58" spans="1:10" ht="14.25" customHeight="1" x14ac:dyDescent="0.3">
      <c r="B58" s="7" t="s">
        <v>9</v>
      </c>
      <c r="C58" s="7" t="s">
        <v>39</v>
      </c>
      <c r="D58" s="11"/>
      <c r="E58" s="11"/>
      <c r="F58" s="11"/>
      <c r="I58" s="42"/>
      <c r="J58" s="2"/>
    </row>
    <row r="59" spans="1:10" ht="14.25" customHeight="1" x14ac:dyDescent="0.3">
      <c r="B59" s="11"/>
      <c r="C59" s="11"/>
      <c r="D59" s="11"/>
      <c r="E59" s="11"/>
      <c r="F59" s="11"/>
      <c r="I59" s="42"/>
      <c r="J59" s="2"/>
    </row>
    <row r="60" spans="1:10" ht="14.25" customHeight="1" x14ac:dyDescent="0.3">
      <c r="A60" t="s">
        <v>18</v>
      </c>
      <c r="B60" s="7" t="s">
        <v>40</v>
      </c>
      <c r="C60" s="11"/>
      <c r="D60" s="11"/>
      <c r="E60" s="5" t="s">
        <v>179</v>
      </c>
      <c r="F60" s="7" t="s">
        <v>139</v>
      </c>
      <c r="G60" s="8">
        <f>I60*1600</f>
        <v>32000</v>
      </c>
      <c r="I60" s="42">
        <v>20</v>
      </c>
      <c r="J60" s="2"/>
    </row>
    <row r="61" spans="1:10" ht="14.25" customHeight="1" x14ac:dyDescent="0.3">
      <c r="B61" s="7" t="s">
        <v>9</v>
      </c>
      <c r="C61" s="7" t="s">
        <v>41</v>
      </c>
      <c r="I61" s="42"/>
      <c r="J61" s="2"/>
    </row>
    <row r="62" spans="1:10" ht="14.25" customHeight="1" x14ac:dyDescent="0.3">
      <c r="B62" s="7" t="s">
        <v>9</v>
      </c>
      <c r="C62" s="7" t="s">
        <v>42</v>
      </c>
      <c r="I62" s="42"/>
      <c r="J62" s="2"/>
    </row>
    <row r="63" spans="1:10" ht="14.25" customHeight="1" x14ac:dyDescent="0.3">
      <c r="B63" s="7"/>
      <c r="C63" s="7"/>
      <c r="I63" s="42"/>
      <c r="J63" s="2"/>
    </row>
    <row r="64" spans="1:10" ht="14.25" customHeight="1" x14ac:dyDescent="0.3">
      <c r="A64" t="s">
        <v>27</v>
      </c>
      <c r="B64" s="7" t="s">
        <v>161</v>
      </c>
      <c r="C64" s="11"/>
      <c r="D64" s="11"/>
      <c r="E64" s="5" t="s">
        <v>165</v>
      </c>
      <c r="F64" s="7" t="s">
        <v>139</v>
      </c>
      <c r="G64" s="8">
        <f>I64*1200</f>
        <v>24000</v>
      </c>
      <c r="I64" s="42">
        <v>20</v>
      </c>
      <c r="J64" s="2"/>
    </row>
    <row r="65" spans="1:12" ht="14.25" customHeight="1" x14ac:dyDescent="0.3">
      <c r="B65" s="7" t="s">
        <v>9</v>
      </c>
      <c r="C65" s="7" t="s">
        <v>43</v>
      </c>
      <c r="D65" s="11"/>
      <c r="E65" s="11"/>
      <c r="F65" s="11"/>
      <c r="G65" s="7"/>
      <c r="I65" s="42"/>
      <c r="J65" s="2"/>
    </row>
    <row r="66" spans="1:12" ht="14.25" customHeight="1" x14ac:dyDescent="0.3">
      <c r="B66" s="7" t="s">
        <v>9</v>
      </c>
      <c r="C66" s="7" t="s">
        <v>44</v>
      </c>
      <c r="D66" s="11"/>
      <c r="E66" s="11"/>
      <c r="F66" s="11"/>
      <c r="G66" s="7"/>
      <c r="I66" s="42"/>
      <c r="J66" s="2"/>
    </row>
    <row r="67" spans="1:12" ht="14.25" customHeight="1" x14ac:dyDescent="0.3">
      <c r="B67" s="7"/>
      <c r="C67" s="7"/>
      <c r="I67" s="42"/>
      <c r="J67" s="2"/>
    </row>
    <row r="68" spans="1:12" ht="14.25" customHeight="1" x14ac:dyDescent="0.3">
      <c r="A68" s="7" t="s">
        <v>46</v>
      </c>
      <c r="H68" s="9">
        <f>G56+G60+G64</f>
        <v>104000</v>
      </c>
      <c r="I68" s="42"/>
      <c r="J68" s="2"/>
      <c r="K68" s="10"/>
    </row>
    <row r="69" spans="1:12" ht="14.25" customHeight="1" x14ac:dyDescent="0.3">
      <c r="A69" s="7"/>
      <c r="H69" s="9"/>
      <c r="I69" s="42"/>
      <c r="J69" s="2"/>
      <c r="K69" s="10"/>
    </row>
    <row r="70" spans="1:12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10"/>
    </row>
    <row r="71" spans="1:12" ht="14.25" customHeight="1" x14ac:dyDescent="0.3">
      <c r="A71" s="4" t="s">
        <v>47</v>
      </c>
      <c r="B71" s="6"/>
      <c r="H71" s="9"/>
      <c r="J71" s="2"/>
      <c r="K71" s="10"/>
    </row>
    <row r="72" spans="1:12" ht="14.25" customHeight="1" x14ac:dyDescent="0.3">
      <c r="A72" s="6"/>
      <c r="B72" s="6"/>
      <c r="H72" s="9"/>
      <c r="J72" s="2"/>
      <c r="K72" s="10"/>
    </row>
    <row r="73" spans="1:12" ht="14.25" customHeight="1" x14ac:dyDescent="0.3">
      <c r="B73" s="6" t="s">
        <v>9</v>
      </c>
      <c r="C73" s="7" t="s">
        <v>48</v>
      </c>
      <c r="I73" s="9"/>
      <c r="J73" s="2"/>
      <c r="K73" s="10"/>
      <c r="L73" s="10"/>
    </row>
    <row r="74" spans="1:12" ht="14.25" customHeight="1" x14ac:dyDescent="0.3">
      <c r="B74" s="6" t="s">
        <v>9</v>
      </c>
      <c r="C74" s="7" t="s">
        <v>49</v>
      </c>
      <c r="I74" s="9"/>
      <c r="J74" s="2"/>
      <c r="K74" s="10"/>
      <c r="L74" s="10"/>
    </row>
    <row r="75" spans="1:12" ht="14.25" customHeight="1" x14ac:dyDescent="0.3">
      <c r="B75" s="6" t="s">
        <v>9</v>
      </c>
      <c r="C75" s="7" t="s">
        <v>50</v>
      </c>
      <c r="I75" s="9"/>
      <c r="J75" s="2"/>
      <c r="K75" s="10"/>
      <c r="L75" s="10"/>
    </row>
    <row r="76" spans="1:12" ht="14.25" customHeight="1" x14ac:dyDescent="0.3">
      <c r="B76" s="6" t="s">
        <v>9</v>
      </c>
      <c r="C76" s="7" t="s">
        <v>51</v>
      </c>
      <c r="I76" s="9"/>
      <c r="J76" s="2"/>
      <c r="K76" s="10"/>
      <c r="L76" s="10"/>
    </row>
    <row r="77" spans="1:12" ht="14.25" customHeight="1" x14ac:dyDescent="0.3">
      <c r="A77" s="6"/>
      <c r="B77" s="6"/>
      <c r="H77" s="9"/>
      <c r="J77" s="2"/>
      <c r="K77" s="10"/>
    </row>
    <row r="78" spans="1:12" ht="14.25" customHeight="1" x14ac:dyDescent="0.3">
      <c r="A78" s="7" t="s">
        <v>52</v>
      </c>
      <c r="B78" s="6"/>
      <c r="H78" s="9">
        <v>38500</v>
      </c>
      <c r="J78" s="2"/>
      <c r="K78" s="10"/>
    </row>
    <row r="79" spans="1:12" ht="14.25" customHeight="1" x14ac:dyDescent="0.3">
      <c r="A79" s="7"/>
      <c r="B79" s="6"/>
      <c r="H79" s="9"/>
      <c r="J79" s="2"/>
      <c r="K79" s="10"/>
    </row>
    <row r="80" spans="1:12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10"/>
    </row>
    <row r="81" spans="1:12" ht="14.25" customHeight="1" x14ac:dyDescent="0.3">
      <c r="A81" s="4" t="s">
        <v>53</v>
      </c>
      <c r="B81" s="6"/>
      <c r="C81" s="6"/>
      <c r="D81" s="6"/>
      <c r="E81" s="5" t="s">
        <v>4</v>
      </c>
      <c r="F81" s="5" t="s">
        <v>54</v>
      </c>
      <c r="G81" s="5" t="s">
        <v>6</v>
      </c>
      <c r="H81" s="6"/>
      <c r="I81" s="6"/>
      <c r="J81" s="2"/>
      <c r="K81" s="10"/>
    </row>
    <row r="82" spans="1:12" ht="14.25" customHeight="1" x14ac:dyDescent="0.3">
      <c r="A82" s="4"/>
      <c r="B82" s="6"/>
      <c r="C82" s="6"/>
      <c r="D82" s="6"/>
      <c r="E82" s="6"/>
      <c r="F82" s="6"/>
      <c r="G82" s="6"/>
      <c r="H82" s="6"/>
      <c r="I82" s="6"/>
      <c r="J82" s="2"/>
      <c r="K82" s="10"/>
    </row>
    <row r="83" spans="1:12" ht="14.25" customHeight="1" x14ac:dyDescent="0.3">
      <c r="A83" s="7" t="s">
        <v>7</v>
      </c>
      <c r="B83" s="7" t="s">
        <v>55</v>
      </c>
      <c r="C83" s="6"/>
      <c r="D83" s="6"/>
      <c r="E83" s="12">
        <v>10</v>
      </c>
      <c r="F83" s="12">
        <v>17</v>
      </c>
      <c r="G83" s="5">
        <f t="shared" ref="G83:G85" si="0">E83*F83</f>
        <v>170</v>
      </c>
      <c r="H83" s="12"/>
      <c r="I83" s="6"/>
      <c r="J83" s="2"/>
      <c r="K83" s="10"/>
    </row>
    <row r="84" spans="1:12" ht="14.25" customHeight="1" x14ac:dyDescent="0.3">
      <c r="A84" s="7" t="s">
        <v>18</v>
      </c>
      <c r="B84" s="7" t="s">
        <v>56</v>
      </c>
      <c r="C84" s="6"/>
      <c r="D84" s="6"/>
      <c r="E84" s="12">
        <v>10</v>
      </c>
      <c r="F84" s="12">
        <v>12</v>
      </c>
      <c r="G84" s="5">
        <f t="shared" si="0"/>
        <v>120</v>
      </c>
      <c r="H84" s="13"/>
      <c r="I84" s="6"/>
      <c r="J84" s="2"/>
      <c r="K84" s="10"/>
    </row>
    <row r="85" spans="1:12" ht="14.25" customHeight="1" x14ac:dyDescent="0.3">
      <c r="A85" s="7" t="s">
        <v>27</v>
      </c>
      <c r="B85" s="7" t="s">
        <v>57</v>
      </c>
      <c r="C85" s="6"/>
      <c r="D85" s="6"/>
      <c r="E85" s="12">
        <v>10</v>
      </c>
      <c r="F85" s="12">
        <v>12</v>
      </c>
      <c r="G85" s="5">
        <f t="shared" si="0"/>
        <v>120</v>
      </c>
      <c r="H85" s="13"/>
      <c r="I85" s="6"/>
      <c r="J85" s="2"/>
      <c r="K85" s="10"/>
    </row>
    <row r="86" spans="1:12" ht="14.25" customHeight="1" x14ac:dyDescent="0.3">
      <c r="A86" s="7"/>
      <c r="B86" s="7"/>
      <c r="C86" s="6"/>
      <c r="D86" s="6"/>
      <c r="E86" s="13"/>
      <c r="F86" s="13"/>
      <c r="G86" s="13"/>
      <c r="H86" s="13"/>
      <c r="I86" s="6"/>
      <c r="J86" s="2"/>
      <c r="K86" s="10"/>
    </row>
    <row r="87" spans="1:12" ht="14.25" customHeight="1" x14ac:dyDescent="0.3">
      <c r="A87" s="7"/>
      <c r="B87" s="14" t="s">
        <v>58</v>
      </c>
      <c r="C87" s="6"/>
      <c r="D87" s="15">
        <f>G83+G84+G85+G86</f>
        <v>410</v>
      </c>
      <c r="E87" s="52" t="s">
        <v>180</v>
      </c>
      <c r="F87" s="13">
        <v>59</v>
      </c>
      <c r="G87" s="12" t="s">
        <v>59</v>
      </c>
      <c r="H87" s="13"/>
      <c r="I87" s="6"/>
      <c r="J87" s="2"/>
      <c r="K87" s="10"/>
    </row>
    <row r="88" spans="1:12" ht="14.25" customHeight="1" x14ac:dyDescent="0.3">
      <c r="A88" s="7"/>
      <c r="B88" s="6"/>
      <c r="C88" s="6"/>
      <c r="D88" s="6"/>
      <c r="E88" s="13"/>
      <c r="F88" s="13"/>
      <c r="G88" s="13"/>
      <c r="H88" s="13"/>
      <c r="I88" s="6"/>
      <c r="J88" s="2"/>
      <c r="K88" s="10"/>
    </row>
    <row r="89" spans="1:12" ht="14.25" customHeight="1" x14ac:dyDescent="0.3">
      <c r="A89" s="7" t="s">
        <v>60</v>
      </c>
      <c r="B89" s="6"/>
      <c r="C89" s="6"/>
      <c r="D89" s="6"/>
      <c r="E89" s="13"/>
      <c r="F89" s="13"/>
      <c r="G89" s="13"/>
      <c r="H89" s="16">
        <f>D87*F87*2</f>
        <v>48380</v>
      </c>
      <c r="I89" s="6"/>
      <c r="J89" s="2"/>
      <c r="K89" s="1"/>
      <c r="L89" s="1" t="s">
        <v>61</v>
      </c>
    </row>
    <row r="90" spans="1:12" ht="14.25" customHeight="1" x14ac:dyDescent="0.3">
      <c r="A90" s="7" t="s">
        <v>167</v>
      </c>
      <c r="B90" s="6"/>
      <c r="C90" s="6"/>
      <c r="D90" s="6"/>
      <c r="E90" s="13"/>
      <c r="F90" s="13"/>
      <c r="G90" s="13"/>
      <c r="H90" s="16">
        <v>18500</v>
      </c>
      <c r="I90" s="6"/>
      <c r="J90" s="2"/>
      <c r="K90" s="1"/>
      <c r="L90" s="1"/>
    </row>
    <row r="91" spans="1:12" ht="14.25" customHeight="1" x14ac:dyDescent="0.3">
      <c r="A91" s="41" t="s">
        <v>159</v>
      </c>
      <c r="B91" s="6"/>
      <c r="C91" s="6"/>
      <c r="D91" s="6"/>
      <c r="E91" s="13"/>
      <c r="F91" s="13"/>
      <c r="G91" s="13"/>
      <c r="H91" s="16">
        <v>36000</v>
      </c>
      <c r="I91" s="6"/>
      <c r="J91" s="2"/>
      <c r="K91" s="1"/>
      <c r="L91" s="1"/>
    </row>
    <row r="92" spans="1:12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1"/>
    </row>
    <row r="93" spans="1:12" ht="14.25" customHeight="1" x14ac:dyDescent="0.3">
      <c r="A93" s="4" t="s">
        <v>62</v>
      </c>
      <c r="B93" s="6"/>
      <c r="C93" s="6"/>
      <c r="D93" s="6"/>
      <c r="E93" s="13"/>
      <c r="F93" s="13"/>
      <c r="G93" s="13"/>
      <c r="H93" s="16"/>
      <c r="I93" s="6"/>
      <c r="J93" s="2"/>
      <c r="K93" s="10"/>
    </row>
    <row r="94" spans="1:12" ht="14.25" customHeight="1" x14ac:dyDescent="0.3">
      <c r="A94" s="4"/>
      <c r="B94" s="6"/>
      <c r="C94" s="6"/>
      <c r="D94" s="6"/>
      <c r="E94" s="13"/>
      <c r="F94" s="13"/>
      <c r="G94" s="13"/>
      <c r="H94" s="16"/>
      <c r="I94" s="6"/>
      <c r="J94" s="2"/>
      <c r="K94" s="10"/>
    </row>
    <row r="95" spans="1:12" ht="14.25" customHeight="1" x14ac:dyDescent="0.3">
      <c r="A95" s="7" t="s">
        <v>7</v>
      </c>
      <c r="B95" s="7" t="s">
        <v>63</v>
      </c>
      <c r="C95" s="6"/>
      <c r="D95" s="6"/>
      <c r="E95" s="13"/>
      <c r="F95" s="13"/>
      <c r="G95" s="13"/>
      <c r="H95" s="16"/>
      <c r="I95" s="6"/>
      <c r="J95" s="2"/>
      <c r="K95" s="10"/>
    </row>
    <row r="96" spans="1:12" ht="14.25" customHeight="1" x14ac:dyDescent="0.3">
      <c r="A96" s="7" t="s">
        <v>18</v>
      </c>
      <c r="B96" s="7" t="s">
        <v>64</v>
      </c>
      <c r="C96" s="6"/>
      <c r="D96" s="6"/>
      <c r="E96" s="13"/>
      <c r="F96" s="13"/>
      <c r="G96" s="13"/>
      <c r="H96" s="16"/>
      <c r="I96" s="6"/>
      <c r="J96" s="2"/>
      <c r="K96" s="10"/>
    </row>
    <row r="97" spans="1:12" ht="14.25" customHeight="1" x14ac:dyDescent="0.3">
      <c r="B97" s="7" t="s">
        <v>9</v>
      </c>
      <c r="C97" s="7" t="s">
        <v>65</v>
      </c>
      <c r="D97" s="6"/>
      <c r="E97" s="6"/>
      <c r="F97" s="5">
        <v>2400</v>
      </c>
      <c r="G97" s="5" t="s">
        <v>66</v>
      </c>
      <c r="H97" s="13"/>
      <c r="I97" s="16"/>
      <c r="J97" s="2"/>
      <c r="K97" s="10"/>
      <c r="L97" s="10"/>
    </row>
    <row r="98" spans="1:12" ht="14.25" customHeight="1" x14ac:dyDescent="0.3">
      <c r="B98" s="7" t="s">
        <v>9</v>
      </c>
      <c r="C98" s="7" t="s">
        <v>154</v>
      </c>
      <c r="D98" s="6"/>
      <c r="E98" s="6"/>
      <c r="F98" s="13"/>
      <c r="G98" s="13"/>
      <c r="H98" s="13"/>
      <c r="I98" s="16"/>
      <c r="J98" s="2"/>
      <c r="K98" s="10"/>
      <c r="L98" s="10"/>
    </row>
    <row r="99" spans="1:12" ht="14.25" customHeight="1" x14ac:dyDescent="0.3">
      <c r="A99" s="7"/>
      <c r="B99" s="7" t="s">
        <v>67</v>
      </c>
      <c r="C99" s="6"/>
      <c r="D99" s="6"/>
      <c r="E99" s="13"/>
      <c r="F99" s="13"/>
      <c r="G99" s="13"/>
      <c r="H99" s="16"/>
      <c r="I99" s="6"/>
      <c r="J99" s="2"/>
      <c r="K99" s="10"/>
    </row>
    <row r="100" spans="1:12" ht="14.25" customHeight="1" x14ac:dyDescent="0.3">
      <c r="A100" s="7"/>
      <c r="B100" s="7" t="s">
        <v>68</v>
      </c>
      <c r="C100" s="6"/>
      <c r="D100" s="6"/>
      <c r="E100" s="13"/>
      <c r="F100" s="13"/>
      <c r="G100" s="13"/>
      <c r="H100" s="16"/>
      <c r="I100" s="6"/>
      <c r="J100" s="2"/>
      <c r="K100" s="10"/>
    </row>
    <row r="101" spans="1:12" ht="14.25" customHeight="1" x14ac:dyDescent="0.3">
      <c r="A101" s="7"/>
      <c r="B101" s="7" t="s">
        <v>69</v>
      </c>
      <c r="C101" s="6"/>
      <c r="D101" s="6"/>
      <c r="E101" s="13"/>
      <c r="F101" s="13"/>
      <c r="G101" s="13"/>
      <c r="H101" s="16"/>
      <c r="I101" s="6"/>
      <c r="J101" s="2"/>
      <c r="K101" s="10"/>
    </row>
    <row r="102" spans="1:12" ht="14.25" customHeight="1" x14ac:dyDescent="0.3">
      <c r="A102" s="4"/>
      <c r="B102" s="7" t="s">
        <v>70</v>
      </c>
      <c r="C102" s="6"/>
      <c r="D102" s="6"/>
      <c r="E102" s="13"/>
      <c r="F102" s="13"/>
      <c r="G102" s="13"/>
      <c r="H102" s="16"/>
      <c r="I102" s="6"/>
      <c r="J102" s="2"/>
      <c r="K102" s="10"/>
    </row>
    <row r="103" spans="1:12" ht="14.25" customHeight="1" x14ac:dyDescent="0.3">
      <c r="B103" s="7" t="s">
        <v>9</v>
      </c>
      <c r="C103" s="7" t="s">
        <v>155</v>
      </c>
      <c r="D103" s="6"/>
      <c r="E103" s="6"/>
      <c r="F103" s="8">
        <v>27</v>
      </c>
      <c r="G103" s="5" t="s">
        <v>71</v>
      </c>
      <c r="H103" s="13"/>
      <c r="I103" s="16"/>
      <c r="J103" s="2"/>
      <c r="K103" s="10"/>
      <c r="L103" s="10"/>
    </row>
    <row r="104" spans="1:12" ht="14.25" customHeight="1" x14ac:dyDescent="0.3">
      <c r="A104" s="4"/>
      <c r="B104" s="7"/>
      <c r="C104" s="6"/>
      <c r="D104" s="6"/>
      <c r="E104" s="13"/>
      <c r="F104" s="13"/>
      <c r="G104" s="13"/>
      <c r="H104" s="16"/>
      <c r="I104" s="6"/>
      <c r="J104" s="2"/>
      <c r="K104" s="10"/>
    </row>
    <row r="105" spans="1:12" ht="14.25" customHeight="1" x14ac:dyDescent="0.3">
      <c r="A105" s="7" t="s">
        <v>72</v>
      </c>
      <c r="B105" s="6"/>
      <c r="C105" s="6"/>
      <c r="D105" s="6"/>
      <c r="E105" s="13"/>
      <c r="F105" s="13"/>
      <c r="G105" s="13"/>
      <c r="H105" s="16">
        <f>F97*F103</f>
        <v>64800</v>
      </c>
      <c r="I105" s="6"/>
      <c r="J105" s="2"/>
      <c r="K105" s="10"/>
    </row>
    <row r="106" spans="1:12" ht="14.25" customHeight="1" x14ac:dyDescent="0.3">
      <c r="A106" s="7" t="s">
        <v>140</v>
      </c>
      <c r="B106" s="6"/>
      <c r="C106" s="6"/>
      <c r="D106" s="6"/>
      <c r="E106" s="13"/>
      <c r="F106" s="13"/>
      <c r="G106" s="13"/>
      <c r="H106" s="16">
        <v>8000</v>
      </c>
      <c r="I106" s="6"/>
      <c r="J106" s="2"/>
      <c r="K106" s="10"/>
    </row>
    <row r="107" spans="1:12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0"/>
    </row>
    <row r="108" spans="1:12" ht="14.25" customHeight="1" x14ac:dyDescent="0.3">
      <c r="A108" s="4" t="s">
        <v>73</v>
      </c>
      <c r="B108" s="6"/>
      <c r="C108" s="6"/>
      <c r="D108" s="6"/>
      <c r="E108" s="13"/>
      <c r="F108" s="13"/>
      <c r="G108" s="13"/>
      <c r="H108" s="16"/>
      <c r="I108" s="6"/>
      <c r="J108" s="2"/>
      <c r="K108" s="10"/>
    </row>
    <row r="109" spans="1:12" ht="14.25" customHeight="1" x14ac:dyDescent="0.3">
      <c r="A109" s="7"/>
      <c r="B109" s="6"/>
      <c r="C109" s="6"/>
      <c r="D109" s="6"/>
      <c r="E109" s="13"/>
      <c r="F109" s="13"/>
      <c r="G109" s="13"/>
      <c r="H109" s="16"/>
      <c r="I109" s="6"/>
      <c r="J109" s="2"/>
      <c r="K109" s="10"/>
    </row>
    <row r="110" spans="1:12" ht="14.25" customHeight="1" x14ac:dyDescent="0.3">
      <c r="A110" s="7" t="s">
        <v>7</v>
      </c>
      <c r="B110" s="7" t="s">
        <v>74</v>
      </c>
      <c r="C110" s="6"/>
      <c r="D110" s="6"/>
      <c r="E110" s="13"/>
      <c r="F110" s="13"/>
      <c r="G110" s="13"/>
      <c r="H110" s="16">
        <v>7000</v>
      </c>
      <c r="I110" s="6"/>
      <c r="J110" s="2"/>
      <c r="K110" s="10"/>
    </row>
    <row r="111" spans="1:12" ht="14.25" customHeight="1" x14ac:dyDescent="0.3">
      <c r="B111" s="7" t="s">
        <v>9</v>
      </c>
      <c r="C111" s="7" t="s">
        <v>75</v>
      </c>
      <c r="D111" s="6"/>
      <c r="E111" s="6"/>
      <c r="F111" s="13"/>
      <c r="G111" s="13"/>
      <c r="H111" s="13"/>
      <c r="I111" s="16"/>
      <c r="J111" s="2"/>
      <c r="K111" s="10"/>
      <c r="L111" s="10"/>
    </row>
    <row r="112" spans="1:12" ht="14.25" customHeight="1" x14ac:dyDescent="0.3">
      <c r="A112" s="7" t="s">
        <v>18</v>
      </c>
      <c r="B112" s="7" t="s">
        <v>76</v>
      </c>
      <c r="C112" s="6"/>
      <c r="D112" s="6"/>
      <c r="E112" s="13"/>
      <c r="F112" s="13"/>
      <c r="G112" s="13"/>
      <c r="H112" s="16">
        <v>16000</v>
      </c>
      <c r="I112" s="6"/>
      <c r="J112" s="2"/>
      <c r="K112" s="10"/>
    </row>
    <row r="113" spans="1:12" ht="14.25" customHeight="1" x14ac:dyDescent="0.3">
      <c r="B113" s="7" t="s">
        <v>9</v>
      </c>
      <c r="C113" s="7" t="s">
        <v>178</v>
      </c>
      <c r="D113" s="6"/>
      <c r="E113" s="6"/>
      <c r="F113" s="13"/>
      <c r="G113" s="13"/>
      <c r="H113" s="13"/>
      <c r="I113" s="16"/>
      <c r="J113" s="2"/>
      <c r="K113" s="10"/>
      <c r="L113" s="10"/>
    </row>
    <row r="114" spans="1:12" ht="14.25" customHeight="1" x14ac:dyDescent="0.3">
      <c r="A114" t="s">
        <v>27</v>
      </c>
      <c r="B114" s="7" t="s">
        <v>77</v>
      </c>
      <c r="C114" s="7"/>
      <c r="D114" s="6"/>
      <c r="E114" s="6"/>
      <c r="F114" s="13"/>
      <c r="G114" s="13"/>
      <c r="H114" s="16">
        <v>29500</v>
      </c>
      <c r="I114" s="16"/>
      <c r="J114" s="2"/>
      <c r="K114" s="10"/>
      <c r="L114" s="10"/>
    </row>
    <row r="115" spans="1:12" ht="14.25" customHeight="1" x14ac:dyDescent="0.3">
      <c r="B115" s="7" t="s">
        <v>9</v>
      </c>
      <c r="C115" s="7" t="s">
        <v>78</v>
      </c>
      <c r="D115" s="6"/>
      <c r="E115" s="6"/>
      <c r="F115" s="13"/>
      <c r="G115" s="13"/>
      <c r="H115" s="13"/>
      <c r="I115" s="16"/>
      <c r="J115" s="2"/>
      <c r="K115" s="10"/>
      <c r="L115" s="10"/>
    </row>
    <row r="116" spans="1:12" ht="14.25" customHeight="1" x14ac:dyDescent="0.3">
      <c r="A116" t="s">
        <v>45</v>
      </c>
      <c r="B116" s="7"/>
      <c r="C116" s="7"/>
      <c r="D116" s="6"/>
      <c r="E116" s="6"/>
      <c r="F116" s="13"/>
      <c r="G116" s="13"/>
      <c r="H116" s="16">
        <v>0</v>
      </c>
      <c r="I116" s="16"/>
      <c r="J116" s="2"/>
      <c r="K116" s="10"/>
      <c r="L116" s="10"/>
    </row>
    <row r="117" spans="1:12" ht="14.25" customHeight="1" x14ac:dyDescent="0.3">
      <c r="A117" t="s">
        <v>168</v>
      </c>
      <c r="B117" s="7"/>
      <c r="C117" s="7"/>
      <c r="D117" s="6"/>
      <c r="E117" s="6"/>
      <c r="F117" s="13"/>
      <c r="G117" s="13"/>
      <c r="H117" s="16">
        <v>0</v>
      </c>
      <c r="I117" s="16"/>
      <c r="J117" s="2"/>
      <c r="K117" s="10"/>
      <c r="L117" s="10"/>
    </row>
    <row r="118" spans="1:12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0"/>
    </row>
    <row r="119" spans="1:12" ht="14.25" customHeight="1" x14ac:dyDescent="0.3">
      <c r="A119" s="6"/>
      <c r="B119" s="6"/>
      <c r="C119" s="6"/>
      <c r="D119" s="6"/>
      <c r="E119" s="13"/>
      <c r="F119" s="13"/>
      <c r="G119" s="13"/>
      <c r="H119" s="13"/>
      <c r="I119" s="6"/>
      <c r="J119" s="2"/>
      <c r="K119" s="10"/>
    </row>
    <row r="120" spans="1:12" ht="14.25" customHeight="1" x14ac:dyDescent="0.3">
      <c r="A120" s="17" t="s">
        <v>79</v>
      </c>
      <c r="B120" s="18"/>
      <c r="C120" s="18"/>
      <c r="D120" s="18"/>
      <c r="E120" s="18"/>
      <c r="F120" s="18"/>
      <c r="G120" s="18"/>
      <c r="H120" s="19">
        <f>SUM(H47:H119)</f>
        <v>747880</v>
      </c>
      <c r="J120" s="2"/>
      <c r="K120" s="10"/>
    </row>
    <row r="121" spans="1:12" ht="14.25" customHeight="1" x14ac:dyDescent="0.3">
      <c r="A121" s="17" t="s">
        <v>157</v>
      </c>
      <c r="B121" s="18"/>
      <c r="C121" s="18"/>
      <c r="D121" s="18"/>
      <c r="E121" s="20"/>
      <c r="F121" s="18"/>
      <c r="G121" s="18"/>
      <c r="H121" s="19">
        <f>H120*0.09</f>
        <v>67309.2</v>
      </c>
      <c r="J121" s="2"/>
      <c r="K121" s="10"/>
    </row>
    <row r="122" spans="1:12" ht="14.25" customHeight="1" x14ac:dyDescent="0.3">
      <c r="A122" s="17" t="s">
        <v>80</v>
      </c>
      <c r="B122" s="18"/>
      <c r="C122" s="18"/>
      <c r="D122" s="18"/>
      <c r="E122" s="18"/>
      <c r="F122" s="18"/>
      <c r="G122" s="18"/>
      <c r="H122" s="19">
        <f>SUM(H120:H121)</f>
        <v>815189.2</v>
      </c>
      <c r="J122" s="2"/>
      <c r="K122" s="10"/>
    </row>
    <row r="123" spans="1:12" ht="14.25" customHeight="1" x14ac:dyDescent="0.35">
      <c r="A123" s="21" t="s">
        <v>160</v>
      </c>
      <c r="B123" s="18"/>
      <c r="C123" s="18"/>
      <c r="D123" s="18"/>
      <c r="E123" s="18"/>
      <c r="F123" s="18"/>
      <c r="G123" s="18"/>
      <c r="H123" s="22">
        <v>800000</v>
      </c>
      <c r="J123" s="2"/>
      <c r="K123" s="10"/>
    </row>
    <row r="124" spans="1:12" ht="14.25" customHeight="1" x14ac:dyDescent="0.3">
      <c r="A124" s="23"/>
      <c r="J124" s="2"/>
      <c r="K124" s="10"/>
    </row>
    <row r="125" spans="1:12" ht="14.25" customHeight="1" x14ac:dyDescent="0.3">
      <c r="A125" s="24" t="s">
        <v>81</v>
      </c>
      <c r="B125" s="2"/>
      <c r="C125" s="2"/>
      <c r="D125" s="2"/>
      <c r="E125" s="2"/>
      <c r="F125" s="2"/>
      <c r="G125" s="2"/>
      <c r="H125" s="2"/>
      <c r="I125" s="2"/>
      <c r="J125" s="2"/>
    </row>
    <row r="126" spans="1:12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2" ht="14.25" customHeight="1" x14ac:dyDescent="0.3">
      <c r="A127" s="2"/>
      <c r="B127" s="2" t="s">
        <v>9</v>
      </c>
      <c r="C127" s="25" t="s">
        <v>82</v>
      </c>
      <c r="D127" s="2"/>
      <c r="E127" s="2"/>
      <c r="F127" s="2"/>
      <c r="G127" s="2"/>
      <c r="H127" s="2"/>
      <c r="I127" s="2"/>
      <c r="J127" s="2"/>
    </row>
    <row r="128" spans="1:12" ht="14.25" customHeight="1" x14ac:dyDescent="0.3">
      <c r="A128" s="2"/>
      <c r="B128" s="2" t="s">
        <v>9</v>
      </c>
      <c r="C128" s="26" t="s">
        <v>166</v>
      </c>
      <c r="D128" s="2"/>
      <c r="E128" s="2"/>
      <c r="F128" s="2"/>
      <c r="G128" s="2"/>
      <c r="H128" s="2"/>
      <c r="I128" s="2"/>
      <c r="J128" s="2"/>
    </row>
    <row r="129" spans="1:10" ht="14.25" customHeight="1" x14ac:dyDescent="0.3">
      <c r="A129" s="2"/>
      <c r="B129" s="2" t="s">
        <v>9</v>
      </c>
      <c r="C129" s="26" t="s">
        <v>169</v>
      </c>
      <c r="D129" s="2"/>
      <c r="E129" s="2"/>
      <c r="F129" s="2"/>
      <c r="G129" s="2"/>
      <c r="H129" s="2"/>
      <c r="I129" s="2"/>
      <c r="J129" s="2"/>
    </row>
    <row r="130" spans="1:10" ht="14.25" customHeight="1" x14ac:dyDescent="0.3">
      <c r="A130" s="2"/>
      <c r="B130" s="2" t="s">
        <v>9</v>
      </c>
      <c r="C130" s="26" t="s">
        <v>170</v>
      </c>
      <c r="D130" s="2"/>
      <c r="E130" s="2"/>
      <c r="F130" s="2"/>
      <c r="G130" s="2"/>
      <c r="H130" s="2"/>
      <c r="I130" s="2"/>
      <c r="J130" s="2"/>
    </row>
    <row r="131" spans="1:10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4.25" customHeight="1" x14ac:dyDescent="0.3">
      <c r="A132" s="27" t="s">
        <v>83</v>
      </c>
      <c r="B132" s="27" t="s">
        <v>84</v>
      </c>
      <c r="C132" s="2"/>
      <c r="D132" s="2"/>
      <c r="E132" s="2"/>
      <c r="F132" s="28" t="s">
        <v>85</v>
      </c>
      <c r="G132" s="28" t="s">
        <v>86</v>
      </c>
      <c r="H132" s="28" t="s">
        <v>87</v>
      </c>
      <c r="I132" s="2"/>
      <c r="J132" s="2"/>
    </row>
    <row r="133" spans="1:10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4.25" customHeight="1" x14ac:dyDescent="0.3">
      <c r="A134" s="29" t="s">
        <v>7</v>
      </c>
      <c r="B134" s="29" t="s">
        <v>88</v>
      </c>
      <c r="C134" s="2"/>
      <c r="D134" s="2"/>
      <c r="E134" s="2"/>
      <c r="F134" s="2"/>
      <c r="G134" s="2"/>
      <c r="H134" s="2"/>
      <c r="I134" s="2"/>
      <c r="J134" s="2"/>
    </row>
    <row r="135" spans="1:10" ht="14.25" customHeight="1" x14ac:dyDescent="0.3">
      <c r="A135" s="2"/>
      <c r="B135" s="29" t="s">
        <v>9</v>
      </c>
      <c r="C135" s="29" t="s">
        <v>89</v>
      </c>
      <c r="D135" s="30" t="s">
        <v>90</v>
      </c>
      <c r="E135" s="2"/>
      <c r="F135" s="31" t="s">
        <v>91</v>
      </c>
      <c r="G135" s="31" t="s">
        <v>92</v>
      </c>
      <c r="H135" s="32">
        <v>1440</v>
      </c>
      <c r="I135" s="2"/>
      <c r="J135" s="2"/>
    </row>
    <row r="136" spans="1:10" ht="14.25" customHeight="1" x14ac:dyDescent="0.3">
      <c r="A136" s="2"/>
      <c r="B136" s="29" t="s">
        <v>9</v>
      </c>
      <c r="C136" s="31" t="s">
        <v>93</v>
      </c>
      <c r="D136" s="2"/>
      <c r="E136" s="2"/>
      <c r="F136" s="31" t="s">
        <v>91</v>
      </c>
      <c r="G136" s="31" t="s">
        <v>94</v>
      </c>
      <c r="H136" s="32">
        <v>1920</v>
      </c>
      <c r="I136" s="2"/>
      <c r="J136" s="2"/>
    </row>
    <row r="137" spans="1:10" ht="14.25" customHeight="1" x14ac:dyDescent="0.3">
      <c r="A137" s="2"/>
      <c r="B137" s="29" t="s">
        <v>9</v>
      </c>
      <c r="C137" s="31" t="s">
        <v>95</v>
      </c>
      <c r="D137" s="2"/>
      <c r="E137" s="2"/>
      <c r="F137" s="31" t="s">
        <v>91</v>
      </c>
      <c r="G137" s="31" t="s">
        <v>151</v>
      </c>
      <c r="H137" s="32">
        <v>2880</v>
      </c>
      <c r="I137" s="2"/>
      <c r="J137" s="2"/>
    </row>
    <row r="138" spans="1:10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4.25" customHeight="1" x14ac:dyDescent="0.3">
      <c r="A139" s="29" t="s">
        <v>18</v>
      </c>
      <c r="B139" s="31" t="s">
        <v>96</v>
      </c>
      <c r="C139" s="2"/>
      <c r="D139" s="2"/>
      <c r="E139" s="2"/>
      <c r="F139" s="2"/>
      <c r="G139" s="2"/>
      <c r="H139" s="2"/>
      <c r="I139" s="2"/>
      <c r="J139" s="2"/>
    </row>
    <row r="140" spans="1:10" ht="14.25" customHeight="1" x14ac:dyDescent="0.3">
      <c r="A140" s="2"/>
      <c r="B140" s="29" t="s">
        <v>9</v>
      </c>
      <c r="C140" s="31" t="s">
        <v>97</v>
      </c>
      <c r="D140" s="2"/>
      <c r="E140" s="2"/>
      <c r="F140" s="2"/>
      <c r="G140" s="2"/>
      <c r="H140" s="2"/>
      <c r="I140" s="2"/>
      <c r="J140" s="2"/>
    </row>
    <row r="141" spans="1:10" ht="14.25" customHeight="1" x14ac:dyDescent="0.3">
      <c r="A141" s="2"/>
      <c r="B141" s="29" t="s">
        <v>9</v>
      </c>
      <c r="C141" s="31" t="s">
        <v>98</v>
      </c>
      <c r="D141" s="2"/>
      <c r="E141" s="2"/>
      <c r="F141" s="31" t="s">
        <v>91</v>
      </c>
      <c r="G141" s="31" t="s">
        <v>99</v>
      </c>
      <c r="H141" s="33">
        <v>480</v>
      </c>
      <c r="I141" s="2"/>
      <c r="J141" s="2"/>
    </row>
    <row r="142" spans="1:10" ht="14.25" customHeight="1" x14ac:dyDescent="0.3">
      <c r="A142" s="2"/>
      <c r="B142" s="31" t="s">
        <v>100</v>
      </c>
      <c r="C142" s="2"/>
      <c r="D142" s="2"/>
      <c r="E142" s="2"/>
      <c r="F142" s="31" t="s">
        <v>91</v>
      </c>
      <c r="G142" s="31" t="s">
        <v>101</v>
      </c>
      <c r="H142" s="33">
        <v>1280</v>
      </c>
      <c r="I142" s="2"/>
      <c r="J142" s="2"/>
    </row>
    <row r="143" spans="1:10" ht="14.25" customHeight="1" x14ac:dyDescent="0.3">
      <c r="A143" s="2"/>
      <c r="B143" s="31" t="s">
        <v>102</v>
      </c>
      <c r="C143" s="2"/>
      <c r="D143" s="2"/>
      <c r="E143" s="2"/>
      <c r="F143" s="31" t="s">
        <v>91</v>
      </c>
      <c r="G143" s="31" t="s">
        <v>103</v>
      </c>
      <c r="H143" s="33">
        <v>1600</v>
      </c>
      <c r="I143" s="2"/>
      <c r="J143" s="2"/>
    </row>
    <row r="144" spans="1:10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4.25" customHeight="1" x14ac:dyDescent="0.3">
      <c r="A145" s="2" t="s">
        <v>27</v>
      </c>
      <c r="B145" s="31" t="s">
        <v>104</v>
      </c>
      <c r="C145" s="2"/>
      <c r="D145" s="2"/>
      <c r="E145" s="2"/>
      <c r="F145" s="2" t="s">
        <v>174</v>
      </c>
      <c r="G145" s="2"/>
      <c r="H145" s="2"/>
      <c r="I145" s="2"/>
      <c r="J145" s="2"/>
    </row>
    <row r="146" spans="1:10" ht="14.25" customHeight="1" x14ac:dyDescent="0.3">
      <c r="A146" s="2"/>
      <c r="B146" s="31" t="s">
        <v>105</v>
      </c>
      <c r="C146" s="2"/>
      <c r="D146" s="2"/>
      <c r="E146" s="2"/>
      <c r="F146" s="31" t="s">
        <v>106</v>
      </c>
      <c r="G146" s="31" t="s">
        <v>107</v>
      </c>
      <c r="H146" s="2"/>
      <c r="I146" s="2"/>
      <c r="J146" s="2"/>
    </row>
    <row r="147" spans="1:10" ht="14.25" customHeight="1" x14ac:dyDescent="0.3">
      <c r="A147" s="2"/>
      <c r="B147" s="31" t="s">
        <v>173</v>
      </c>
      <c r="C147" s="2"/>
      <c r="D147" s="2"/>
      <c r="E147" s="2"/>
      <c r="F147" s="2" t="s">
        <v>108</v>
      </c>
      <c r="G147" s="2"/>
      <c r="H147" s="2"/>
      <c r="I147" s="2"/>
      <c r="J147" s="2"/>
    </row>
    <row r="148" spans="1:10" ht="14.25" customHeight="1" x14ac:dyDescent="0.3">
      <c r="A148" s="2"/>
      <c r="B148" s="31" t="s">
        <v>172</v>
      </c>
      <c r="C148" s="2"/>
      <c r="D148" s="2"/>
      <c r="E148" s="2"/>
      <c r="F148" s="2" t="s">
        <v>108</v>
      </c>
      <c r="G148" s="2"/>
      <c r="H148" s="2"/>
      <c r="I148" s="2"/>
      <c r="J148" s="2"/>
    </row>
    <row r="149" spans="1:10" ht="14.25" customHeight="1" x14ac:dyDescent="0.3">
      <c r="A149" s="2"/>
      <c r="B149" s="31" t="s">
        <v>171</v>
      </c>
      <c r="C149" s="2"/>
      <c r="D149" s="2"/>
      <c r="E149" s="2"/>
      <c r="F149" s="2" t="s">
        <v>108</v>
      </c>
      <c r="G149" s="2"/>
      <c r="H149" s="2"/>
      <c r="I149" s="2"/>
      <c r="J149" s="2"/>
    </row>
    <row r="150" spans="1:10" ht="14.25" customHeight="1" x14ac:dyDescent="0.3">
      <c r="A150" s="2"/>
      <c r="B150" s="31"/>
      <c r="C150" s="2"/>
      <c r="D150" s="2"/>
      <c r="E150" s="2"/>
      <c r="F150" s="2"/>
      <c r="G150" s="2"/>
      <c r="H150" s="2"/>
      <c r="I150" s="2"/>
      <c r="J150" s="2"/>
    </row>
    <row r="151" spans="1:10" ht="14.25" customHeight="1" x14ac:dyDescent="0.3">
      <c r="E151" s="4" t="s">
        <v>109</v>
      </c>
      <c r="J151" s="2"/>
    </row>
    <row r="152" spans="1:10" ht="14.2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2"/>
    </row>
    <row r="153" spans="1:10" ht="14.25" customHeight="1" x14ac:dyDescent="0.3">
      <c r="A153" s="14" t="s">
        <v>152</v>
      </c>
      <c r="B153" s="14"/>
      <c r="C153" s="14"/>
      <c r="D153" s="14"/>
      <c r="E153" s="14"/>
      <c r="F153" s="14"/>
      <c r="G153" s="14"/>
      <c r="H153" s="14"/>
      <c r="I153" s="14"/>
      <c r="J153" s="2"/>
    </row>
    <row r="154" spans="1:10" ht="14.25" customHeight="1" x14ac:dyDescent="0.3">
      <c r="A154" s="14" t="s">
        <v>153</v>
      </c>
      <c r="B154" s="14"/>
      <c r="C154" s="14"/>
      <c r="D154" s="14"/>
      <c r="E154" s="14"/>
      <c r="F154" s="14"/>
      <c r="G154" s="14"/>
      <c r="H154" s="14"/>
      <c r="I154" s="14"/>
      <c r="J154" s="2"/>
    </row>
    <row r="155" spans="1:10" ht="14.25" customHeight="1" x14ac:dyDescent="0.3">
      <c r="A155" s="14" t="s">
        <v>110</v>
      </c>
      <c r="B155" s="14"/>
      <c r="C155" s="14"/>
      <c r="D155" s="14"/>
      <c r="E155" s="14"/>
      <c r="F155" s="14"/>
      <c r="G155" s="14"/>
      <c r="H155" s="14"/>
      <c r="I155" s="14"/>
      <c r="J155" s="2"/>
    </row>
    <row r="156" spans="1:10" ht="14.25" customHeight="1" x14ac:dyDescent="0.3">
      <c r="A156" s="14" t="s">
        <v>111</v>
      </c>
      <c r="B156" s="14"/>
      <c r="C156" s="14"/>
      <c r="D156" s="14"/>
      <c r="E156" s="14"/>
      <c r="F156" s="14"/>
      <c r="G156" s="14"/>
      <c r="H156" s="14"/>
      <c r="I156" s="14"/>
      <c r="J156" s="2"/>
    </row>
    <row r="157" spans="1:10" ht="14.25" customHeight="1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2"/>
    </row>
    <row r="158" spans="1:10" ht="14.25" customHeight="1" x14ac:dyDescent="0.3">
      <c r="A158" s="50" t="s">
        <v>112</v>
      </c>
      <c r="B158" s="49"/>
      <c r="C158" s="49"/>
      <c r="D158" s="49"/>
      <c r="E158" s="49"/>
      <c r="F158" s="49"/>
      <c r="G158" s="49"/>
      <c r="H158" s="49"/>
      <c r="I158" s="49"/>
      <c r="J158" s="2"/>
    </row>
    <row r="159" spans="1:10" ht="14.25" customHeight="1" x14ac:dyDescent="0.3">
      <c r="A159" s="50" t="s">
        <v>113</v>
      </c>
      <c r="B159" s="49"/>
      <c r="C159" s="49"/>
      <c r="D159" s="49"/>
      <c r="E159" s="49"/>
      <c r="F159" s="49"/>
      <c r="G159" s="49"/>
      <c r="H159" s="49"/>
      <c r="I159" s="49"/>
      <c r="J159" s="2"/>
    </row>
    <row r="160" spans="1:10" ht="14.25" customHeight="1" x14ac:dyDescent="0.3">
      <c r="A160" s="50" t="s">
        <v>114</v>
      </c>
      <c r="B160" s="49"/>
      <c r="C160" s="49"/>
      <c r="D160" s="49"/>
      <c r="E160" s="49"/>
      <c r="F160" s="49"/>
      <c r="G160" s="49"/>
      <c r="H160" s="49"/>
      <c r="I160" s="49"/>
      <c r="J160" s="2"/>
    </row>
    <row r="161" spans="1:10" ht="14.25" customHeight="1" x14ac:dyDescent="0.3">
      <c r="A161" s="50" t="s">
        <v>115</v>
      </c>
      <c r="B161" s="49"/>
      <c r="C161" s="49"/>
      <c r="D161" s="49"/>
      <c r="E161" s="49"/>
      <c r="F161" s="49"/>
      <c r="G161" s="49"/>
      <c r="H161" s="49"/>
      <c r="I161" s="49"/>
      <c r="J161" s="2"/>
    </row>
    <row r="162" spans="1:10" ht="14.25" customHeight="1" x14ac:dyDescent="0.3">
      <c r="A162" s="50" t="s">
        <v>176</v>
      </c>
      <c r="B162" s="49"/>
      <c r="C162" s="49"/>
      <c r="D162" s="49"/>
      <c r="E162" s="49"/>
      <c r="F162" s="49"/>
      <c r="G162" s="49"/>
      <c r="H162" s="49"/>
      <c r="I162" s="49"/>
      <c r="J162" s="2"/>
    </row>
    <row r="163" spans="1:10" ht="14.25" customHeight="1" x14ac:dyDescent="0.3">
      <c r="A163" s="35" t="s">
        <v>141</v>
      </c>
      <c r="B163" s="36" t="s">
        <v>142</v>
      </c>
      <c r="C163" s="38"/>
      <c r="D163" s="38"/>
      <c r="E163" s="36" t="s">
        <v>146</v>
      </c>
      <c r="F163" s="45">
        <f>H123+0</f>
        <v>800000</v>
      </c>
      <c r="G163" s="38"/>
      <c r="H163" s="38"/>
      <c r="I163" s="38"/>
      <c r="J163" s="2"/>
    </row>
    <row r="164" spans="1:10" ht="14.25" customHeight="1" x14ac:dyDescent="0.3">
      <c r="A164" s="35" t="s">
        <v>116</v>
      </c>
      <c r="B164" s="38"/>
      <c r="C164" s="38"/>
      <c r="D164" s="38"/>
      <c r="E164" s="38"/>
      <c r="F164" s="38"/>
      <c r="G164" s="38"/>
      <c r="H164" s="38"/>
      <c r="I164" s="38"/>
      <c r="J164" s="2"/>
    </row>
    <row r="165" spans="1:10" ht="14.25" customHeight="1" x14ac:dyDescent="0.3">
      <c r="A165" s="39" t="s">
        <v>141</v>
      </c>
      <c r="B165" s="36" t="s">
        <v>143</v>
      </c>
      <c r="C165" s="38"/>
      <c r="D165" s="38"/>
      <c r="E165" s="38"/>
      <c r="F165" s="38"/>
      <c r="G165" s="38"/>
      <c r="H165" s="46">
        <f>F163*30%</f>
        <v>240000</v>
      </c>
      <c r="I165" s="47">
        <v>0.3</v>
      </c>
      <c r="J165" s="2"/>
    </row>
    <row r="166" spans="1:10" ht="14.25" customHeight="1" x14ac:dyDescent="0.3">
      <c r="A166" s="48" t="s">
        <v>158</v>
      </c>
      <c r="B166" s="49"/>
      <c r="C166" s="49"/>
      <c r="D166" s="49"/>
      <c r="E166" s="49"/>
      <c r="F166" s="49"/>
      <c r="G166" s="49"/>
      <c r="H166" s="49"/>
      <c r="I166" s="49"/>
      <c r="J166" s="2"/>
    </row>
    <row r="167" spans="1:10" ht="14.25" customHeight="1" x14ac:dyDescent="0.3">
      <c r="A167" s="50" t="s">
        <v>117</v>
      </c>
      <c r="B167" s="49"/>
      <c r="C167" s="49"/>
      <c r="D167" s="49"/>
      <c r="E167" s="49"/>
      <c r="F167" s="49"/>
      <c r="G167" s="49"/>
      <c r="H167" s="49"/>
      <c r="I167" s="49"/>
      <c r="J167" s="2"/>
    </row>
    <row r="168" spans="1:10" ht="14.25" customHeight="1" x14ac:dyDescent="0.3">
      <c r="A168" s="39" t="s">
        <v>145</v>
      </c>
      <c r="B168" s="38"/>
      <c r="C168" s="38"/>
      <c r="D168" s="38"/>
      <c r="E168" s="38" t="s">
        <v>146</v>
      </c>
      <c r="F168" s="46">
        <f>F163*70%</f>
        <v>560000</v>
      </c>
      <c r="G168" s="36" t="s">
        <v>144</v>
      </c>
      <c r="H168" s="38"/>
      <c r="I168" s="38"/>
      <c r="J168" s="2"/>
    </row>
    <row r="169" spans="1:10" ht="14.25" customHeight="1" x14ac:dyDescent="0.3">
      <c r="A169" s="50" t="s">
        <v>118</v>
      </c>
      <c r="B169" s="49"/>
      <c r="C169" s="49"/>
      <c r="D169" s="49"/>
      <c r="E169" s="49"/>
      <c r="F169" s="49"/>
      <c r="G169" s="49"/>
      <c r="H169" s="49"/>
      <c r="I169" s="49"/>
      <c r="J169" s="2"/>
    </row>
    <row r="170" spans="1:10" ht="14.25" customHeight="1" x14ac:dyDescent="0.3">
      <c r="A170" s="37" t="s">
        <v>146</v>
      </c>
      <c r="B170" s="45">
        <f>F163*30%</f>
        <v>240000</v>
      </c>
      <c r="C170" s="36" t="s">
        <v>147</v>
      </c>
      <c r="D170" s="38"/>
      <c r="E170" s="38"/>
      <c r="F170" s="38"/>
      <c r="G170" s="38"/>
      <c r="H170" s="38"/>
      <c r="I170" s="38"/>
      <c r="J170" s="2"/>
    </row>
    <row r="171" spans="1:10" ht="14.25" customHeight="1" x14ac:dyDescent="0.3">
      <c r="A171" s="37" t="s">
        <v>146</v>
      </c>
      <c r="B171" s="45">
        <f>F163*30%</f>
        <v>240000</v>
      </c>
      <c r="C171" s="36" t="s">
        <v>148</v>
      </c>
      <c r="D171" s="38"/>
      <c r="E171" s="38"/>
      <c r="F171" s="38"/>
      <c r="G171" s="38"/>
      <c r="H171" s="38"/>
      <c r="I171" s="38"/>
      <c r="J171" s="2"/>
    </row>
    <row r="172" spans="1:10" ht="14.25" customHeight="1" x14ac:dyDescent="0.3">
      <c r="A172" s="37" t="s">
        <v>146</v>
      </c>
      <c r="B172" s="45">
        <f>F163*10%</f>
        <v>80000</v>
      </c>
      <c r="C172" s="36" t="s">
        <v>149</v>
      </c>
      <c r="D172" s="38"/>
      <c r="E172" s="38"/>
      <c r="F172" s="38"/>
      <c r="G172" s="38"/>
      <c r="H172" s="38"/>
      <c r="I172" s="38"/>
      <c r="J172" s="2"/>
    </row>
    <row r="173" spans="1:10" ht="14.25" customHeight="1" x14ac:dyDescent="0.3">
      <c r="A173" s="50" t="s">
        <v>119</v>
      </c>
      <c r="B173" s="49"/>
      <c r="C173" s="49"/>
      <c r="D173" s="49"/>
      <c r="E173" s="49"/>
      <c r="F173" s="49"/>
      <c r="G173" s="49"/>
      <c r="H173" s="49"/>
      <c r="I173" s="49"/>
      <c r="J173" s="2"/>
    </row>
    <row r="174" spans="1:10" ht="14.25" customHeight="1" x14ac:dyDescent="0.3">
      <c r="A174" s="50" t="s">
        <v>120</v>
      </c>
      <c r="B174" s="49"/>
      <c r="C174" s="49"/>
      <c r="D174" s="49"/>
      <c r="E174" s="49"/>
      <c r="F174" s="49"/>
      <c r="G174" s="49"/>
      <c r="H174" s="49"/>
      <c r="I174" s="49"/>
      <c r="J174" s="2"/>
    </row>
    <row r="175" spans="1:10" ht="14.25" customHeight="1" x14ac:dyDescent="0.3">
      <c r="A175" s="50" t="s">
        <v>121</v>
      </c>
      <c r="B175" s="49"/>
      <c r="C175" s="49"/>
      <c r="D175" s="49"/>
      <c r="E175" s="49"/>
      <c r="F175" s="49"/>
      <c r="G175" s="49"/>
      <c r="H175" s="49"/>
      <c r="I175" s="49"/>
      <c r="J175" s="2"/>
    </row>
    <row r="176" spans="1:10" ht="14.25" customHeight="1" x14ac:dyDescent="0.3">
      <c r="A176" s="50" t="s">
        <v>122</v>
      </c>
      <c r="B176" s="49"/>
      <c r="C176" s="49"/>
      <c r="D176" s="49"/>
      <c r="E176" s="49"/>
      <c r="F176" s="49"/>
      <c r="G176" s="49"/>
      <c r="H176" s="49"/>
      <c r="I176" s="49"/>
      <c r="J176" s="2"/>
    </row>
    <row r="177" spans="1:10" ht="14.25" customHeight="1" x14ac:dyDescent="0.3">
      <c r="A177" s="48" t="s">
        <v>150</v>
      </c>
      <c r="B177" s="49"/>
      <c r="C177" s="49"/>
      <c r="D177" s="49"/>
      <c r="E177" s="49"/>
      <c r="F177" s="49"/>
      <c r="G177" s="49"/>
      <c r="H177" s="49"/>
      <c r="I177" s="49"/>
      <c r="J177" s="2"/>
    </row>
    <row r="178" spans="1:10" ht="14.25" customHeight="1" x14ac:dyDescent="0.3">
      <c r="A178" s="50" t="s">
        <v>123</v>
      </c>
      <c r="B178" s="49"/>
      <c r="C178" s="49"/>
      <c r="D178" s="49"/>
      <c r="E178" s="49"/>
      <c r="F178" s="49"/>
      <c r="G178" s="49"/>
      <c r="H178" s="49"/>
      <c r="I178" s="49"/>
      <c r="J178" s="2"/>
    </row>
    <row r="179" spans="1:10" ht="14.25" customHeight="1" x14ac:dyDescent="0.3">
      <c r="A179" s="51" t="s">
        <v>175</v>
      </c>
      <c r="B179" s="49"/>
      <c r="C179" s="49"/>
      <c r="D179" s="49"/>
      <c r="E179" s="49"/>
      <c r="F179" s="49"/>
      <c r="G179" s="49"/>
      <c r="H179" s="49"/>
      <c r="I179" s="49"/>
      <c r="J179" s="2"/>
    </row>
    <row r="180" spans="1:10" ht="14.25" customHeight="1" x14ac:dyDescent="0.3">
      <c r="A180" s="34" t="s">
        <v>124</v>
      </c>
      <c r="B180" s="40"/>
      <c r="C180" s="40"/>
      <c r="D180" s="40"/>
      <c r="E180" s="34" t="s">
        <v>125</v>
      </c>
      <c r="F180" s="40"/>
      <c r="G180" s="40"/>
      <c r="H180" s="40"/>
      <c r="I180" s="40"/>
      <c r="J180" s="2"/>
    </row>
    <row r="181" spans="1:10" ht="14.25" customHeight="1" x14ac:dyDescent="0.3">
      <c r="A181" s="34" t="s">
        <v>126</v>
      </c>
      <c r="B181" s="40"/>
      <c r="C181" s="40"/>
      <c r="D181" s="40"/>
      <c r="E181" s="34" t="s">
        <v>127</v>
      </c>
      <c r="F181" s="40"/>
      <c r="G181" s="40"/>
      <c r="H181" s="40"/>
      <c r="I181" s="40"/>
      <c r="J181" s="2"/>
    </row>
    <row r="182" spans="1:10" ht="14.25" customHeight="1" x14ac:dyDescent="0.3">
      <c r="A182" s="34" t="s">
        <v>128</v>
      </c>
      <c r="B182" s="40"/>
      <c r="C182" s="40"/>
      <c r="D182" s="40"/>
      <c r="E182" s="34" t="s">
        <v>129</v>
      </c>
      <c r="F182" s="40"/>
      <c r="G182" s="40"/>
      <c r="H182" s="40"/>
      <c r="I182" s="40"/>
      <c r="J182" s="2"/>
    </row>
    <row r="183" spans="1:10" ht="14.25" customHeight="1" x14ac:dyDescent="0.3">
      <c r="A183" s="34" t="s">
        <v>130</v>
      </c>
      <c r="B183" s="40"/>
      <c r="C183" s="40"/>
      <c r="D183" s="40"/>
      <c r="E183" s="34" t="s">
        <v>131</v>
      </c>
      <c r="F183" s="40"/>
      <c r="G183" s="40"/>
      <c r="H183" s="40"/>
      <c r="I183" s="40"/>
      <c r="J183" s="2"/>
    </row>
    <row r="184" spans="1:10" ht="14.25" customHeight="1" x14ac:dyDescent="0.3">
      <c r="A184" s="40"/>
      <c r="B184" s="40"/>
      <c r="C184" s="40"/>
      <c r="D184" s="40"/>
      <c r="E184" s="34" t="s">
        <v>132</v>
      </c>
      <c r="F184" s="40"/>
      <c r="G184" s="40"/>
      <c r="H184" s="40"/>
      <c r="I184" s="40"/>
      <c r="J184" s="2"/>
    </row>
    <row r="185" spans="1:10" ht="14.25" customHeight="1" x14ac:dyDescent="0.3">
      <c r="A185" s="34" t="s">
        <v>133</v>
      </c>
      <c r="B185" s="40"/>
      <c r="C185" s="40"/>
      <c r="D185" s="40"/>
      <c r="E185" s="34" t="s">
        <v>134</v>
      </c>
      <c r="F185" s="40"/>
      <c r="G185" s="40"/>
      <c r="H185" s="40"/>
      <c r="I185" s="40"/>
      <c r="J185" s="2"/>
    </row>
    <row r="186" spans="1:10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</row>
  </sheetData>
  <mergeCells count="15">
    <mergeCell ref="A158:I158"/>
    <mergeCell ref="A159:I159"/>
    <mergeCell ref="A160:I160"/>
    <mergeCell ref="A161:I161"/>
    <mergeCell ref="A162:I162"/>
    <mergeCell ref="A166:I166"/>
    <mergeCell ref="A167:I167"/>
    <mergeCell ref="A169:I169"/>
    <mergeCell ref="A179:I179"/>
    <mergeCell ref="A173:I173"/>
    <mergeCell ref="A174:I174"/>
    <mergeCell ref="A175:I175"/>
    <mergeCell ref="A176:I176"/>
    <mergeCell ref="A177:I177"/>
    <mergeCell ref="A178:I178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Sheet1!_Hlk123416113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</dc:creator>
  <cp:lastModifiedBy>Vinod Tawale</cp:lastModifiedBy>
  <cp:lastPrinted>2025-09-22T03:18:09Z</cp:lastPrinted>
  <dcterms:created xsi:type="dcterms:W3CDTF">2015-06-05T18:17:20Z</dcterms:created>
  <dcterms:modified xsi:type="dcterms:W3CDTF">2025-10-05T10:38:44Z</dcterms:modified>
</cp:coreProperties>
</file>